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3003" sheetId="1" r:id="rId1"/>
    <sheet name="2903" sheetId="2" r:id="rId2"/>
    <sheet name="2803" sheetId="3" r:id="rId3"/>
    <sheet name="2503" sheetId="4" r:id="rId4"/>
    <sheet name="2403" sheetId="5" r:id="rId5"/>
    <sheet name="2303" sheetId="6" r:id="rId6"/>
    <sheet name="2203" sheetId="7" r:id="rId7"/>
    <sheet name="2103" sheetId="8" r:id="rId8"/>
    <sheet name="1703" sheetId="9" r:id="rId9"/>
    <sheet name="1603" sheetId="10" r:id="rId10"/>
    <sheet name="1503" sheetId="11" r:id="rId11"/>
    <sheet name="1403" sheetId="12" r:id="rId12"/>
    <sheet name="1103" sheetId="13" r:id="rId13"/>
    <sheet name="1003" sheetId="14" r:id="rId14"/>
    <sheet name="0903" sheetId="15" r:id="rId15"/>
    <sheet name="0803" sheetId="16" r:id="rId16"/>
    <sheet name="0703" sheetId="17" r:id="rId17"/>
    <sheet name="0403" sheetId="18" r:id="rId18"/>
    <sheet name="0303" sheetId="19" r:id="rId19"/>
    <sheet name="0203" sheetId="20" r:id="rId20"/>
    <sheet name="0103" sheetId="21" r:id="rId21"/>
  </sheets>
  <definedNames/>
  <calcPr fullCalcOnLoad="1"/>
</workbook>
</file>

<file path=xl/sharedStrings.xml><?xml version="1.0" encoding="utf-8"?>
<sst xmlns="http://schemas.openxmlformats.org/spreadsheetml/2006/main" count="239" uniqueCount="81">
  <si>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</si>
  <si>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</si>
  <si>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</si>
  <si>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</si>
  <si>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</si>
  <si>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28.02.2022.</t>
  </si>
  <si>
    <t>064</t>
  </si>
  <si>
    <t>sanitetskopotrošni</t>
  </si>
  <si>
    <t>phoenix</t>
  </si>
  <si>
    <t>promedia</t>
  </si>
  <si>
    <t>sinofarm</t>
  </si>
  <si>
    <t>Ukupno izvrsena placanja</t>
  </si>
  <si>
    <t>Stanje na računu 840-729661-47</t>
  </si>
  <si>
    <t>SPECIFIKACIJA IZVRŠENIH PLAĆANJA PO DOBAVLJAČIMA NA DAN 01.03.2022.</t>
  </si>
  <si>
    <t>06a</t>
  </si>
  <si>
    <t xml:space="preserve">plata pzz 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</si>
  <si>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</si>
  <si>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</si>
  <si>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</si>
  <si>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</si>
  <si>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</si>
  <si>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02.03.2022.</t>
  </si>
  <si>
    <t>06b</t>
  </si>
  <si>
    <t>05b</t>
  </si>
  <si>
    <t>prevoz pzz</t>
  </si>
  <si>
    <t>prevoz stomatologij</t>
  </si>
  <si>
    <t>materijalni troškovi</t>
  </si>
  <si>
    <t>orion</t>
  </si>
  <si>
    <t>ptt</t>
  </si>
  <si>
    <t>06j</t>
  </si>
  <si>
    <t>SPECIFIKACIJA IZVRŠENIH PLAĆANJA PO DOBAVLJAČIMA NA DAN 03.03.2022.</t>
  </si>
  <si>
    <t>SPECIFIKACIJA IZVRŠENIH PLAĆANJA PO DOBAVLJAČIMA NA DAN 04.03.2022.</t>
  </si>
  <si>
    <t>SPECIFIKACIJA IZVRŠENIH PLAĆANJA PO DOBAVLJAČIMA NA DAN 07.03.2022.</t>
  </si>
  <si>
    <t>SPECIFIKACIJA IZVRŠENIH PLAĆANJA PO DOBAVLJAČIMA NA DAN 08.03.2022.</t>
  </si>
  <si>
    <t>SPECIFIKACIJA IZVRŠENIH PLAĆANJA PO DOBAVLJAČIMA NA DAN 09.03.2022.</t>
  </si>
  <si>
    <t>06x</t>
  </si>
  <si>
    <t>06y</t>
  </si>
  <si>
    <t>nagrade neugovorenim radnicima</t>
  </si>
  <si>
    <t>jubilarne nagrade</t>
  </si>
  <si>
    <t>nagrade ugovorenim radnicima</t>
  </si>
  <si>
    <t>06c</t>
  </si>
  <si>
    <t>ob majdanpek</t>
  </si>
  <si>
    <t>energenti</t>
  </si>
  <si>
    <t>SPECIFIKACIJA IZVRŠENIH PLAĆANJA PO DOBAVLJAČIMA NA DAN 10.03.2022.</t>
  </si>
  <si>
    <t>SPECIFIKACIJA IZVRŠENIH PLAĆANJA PO DOBAVLJAČIMA NA DAN 14.03.2022.</t>
  </si>
  <si>
    <t>SPECIFIKACIJA IZVRŠENIH PLAĆANJA PO DOBAVLJAČIMA NA DAN 11.03.2022.</t>
  </si>
  <si>
    <t>materijalni troskovi</t>
  </si>
  <si>
    <t>telekom</t>
  </si>
  <si>
    <t>naknade</t>
  </si>
  <si>
    <t>telenor</t>
  </si>
  <si>
    <t>ana</t>
  </si>
  <si>
    <t>bittotal</t>
  </si>
  <si>
    <t>papirdol</t>
  </si>
  <si>
    <t>markonis</t>
  </si>
  <si>
    <t>diesel service peca</t>
  </si>
  <si>
    <t>demos doo</t>
  </si>
  <si>
    <t>invest  farm</t>
  </si>
  <si>
    <t>bibo car</t>
  </si>
  <si>
    <t>vodovod</t>
  </si>
  <si>
    <t>dnevnice</t>
  </si>
  <si>
    <t>SPECIFIKACIJA IZVRŠENIH PLAĆANJA PO DOBAVLJAČIMA NA DAN 15.03.2022.</t>
  </si>
  <si>
    <t>SPECIFIKACIJA IZVRŠENIH PLAĆANJA PO DOBAVLJAČIMA NA DAN 16.03.2022.</t>
  </si>
  <si>
    <t>SPECIFIKACIJA IZVRŠENIH PLAĆANJA PO DOBAVLJAČIMA NA DAN 18.03.2022.</t>
  </si>
  <si>
    <t>062</t>
  </si>
  <si>
    <t>LEKOVI</t>
  </si>
  <si>
    <t>INOPHARM</t>
  </si>
  <si>
    <t>SPECIFIKACIJA IZVRŠENIH PLAĆANJA PO DOBAVLJAČIMA NA DAN 21.03.2022.</t>
  </si>
  <si>
    <t>3r</t>
  </si>
  <si>
    <t>participacija</t>
  </si>
  <si>
    <t>SPECIFIKACIJA IZVRŠENIH PLAĆANJA PO DOBAVLJAČIMA NA DAN 22.03.2022.</t>
  </si>
  <si>
    <t>SPECIFIKACIJA IZVRŠENIH PLAĆANJA PO DOBAVLJAČIMA NA DAN 23.03.2022.</t>
  </si>
  <si>
    <t>05e</t>
  </si>
  <si>
    <t>ostali direktni troskovi</t>
  </si>
  <si>
    <t>neo yu dent</t>
  </si>
  <si>
    <t>jkp majdanpek</t>
  </si>
  <si>
    <t>SPECIFIKACIJA IZVRŠENIH PLAĆANJA PO DOBAVLJAČIMA NA DAN 24.03.2022.</t>
  </si>
  <si>
    <t>jp vodovod</t>
  </si>
  <si>
    <t>SPECIFIKACIJA IZVRŠENIH PLAĆANJA PO DOBAVLJAČIMA NA DAN 25.03.2022.</t>
  </si>
  <si>
    <t>plata lokalna</t>
  </si>
  <si>
    <t>SPECIFIKACIJA IZVRŠENIH PLAĆANJA PO DOBAVLJAČIMA NA DAN 28.03.2022.</t>
  </si>
  <si>
    <t>TINA-MPEK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</si>
</sst>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43" fillId="0" borderId="18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50417.27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79</v>
      </c>
      <c r="B7" s="53"/>
      <c r="C7" s="53"/>
      <c r="D7" s="53"/>
      <c r="F7" s="6"/>
    </row>
    <row r="8" spans="1:9" s="1" customFormat="1" ht="19.5" customHeight="1">
      <c r="A8" s="7" t="s">
        <v>18</v>
      </c>
      <c r="B8" s="8"/>
      <c r="C8" s="8" t="s">
        <v>46</v>
      </c>
      <c r="D8" s="10"/>
      <c r="E8" s="2"/>
      <c r="F8" s="11">
        <v>1</v>
      </c>
      <c r="I8" s="2"/>
    </row>
    <row r="9" spans="1:6" ht="19.5" customHeight="1">
      <c r="A9" s="12"/>
      <c r="B9" s="13"/>
      <c r="C9" s="13" t="s">
        <v>80</v>
      </c>
      <c r="D9" s="14">
        <v>10310</v>
      </c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4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</f>
        <v>10310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40607.27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5700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60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6200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0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5700</v>
      </c>
    </row>
    <row r="6" ht="19.5" customHeight="1">
      <c r="A6" s="3" t="s">
        <v>4</v>
      </c>
    </row>
    <row r="7" spans="1:6" ht="42" customHeight="1">
      <c r="A7" s="53" t="s">
        <v>44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5700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8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490551.11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3" t="s">
        <v>45</v>
      </c>
      <c r="B7" s="53"/>
      <c r="C7" s="53"/>
      <c r="D7" s="53"/>
      <c r="F7" s="6"/>
    </row>
    <row r="8" spans="1:9" s="1" customFormat="1" ht="19.5" customHeight="1">
      <c r="A8" s="7" t="s">
        <v>18</v>
      </c>
      <c r="B8" s="8"/>
      <c r="C8" s="8" t="s">
        <v>46</v>
      </c>
      <c r="D8" s="50">
        <f>+D9+D10+D11+D12+D13+D14+D15+D16+D17+D18+D19+D20+D21+D22</f>
        <v>491151.11</v>
      </c>
      <c r="E8" s="2"/>
      <c r="F8" s="11">
        <v>1</v>
      </c>
      <c r="I8" s="2"/>
    </row>
    <row r="9" spans="1:6" ht="19.5" customHeight="1">
      <c r="A9" s="9"/>
      <c r="B9" s="8"/>
      <c r="C9" s="8" t="s">
        <v>28</v>
      </c>
      <c r="D9" s="50">
        <f>11390+582</f>
        <v>11972</v>
      </c>
      <c r="E9" s="5"/>
      <c r="F9" s="6"/>
    </row>
    <row r="10" spans="1:6" ht="19.5" customHeight="1">
      <c r="A10" s="9"/>
      <c r="B10" s="8"/>
      <c r="C10" s="8" t="s">
        <v>47</v>
      </c>
      <c r="D10" s="50">
        <f>406.78+64100.33</f>
        <v>64507.11</v>
      </c>
      <c r="E10" s="5"/>
      <c r="F10" s="6"/>
    </row>
    <row r="11" spans="1:6" ht="19.5" customHeight="1">
      <c r="A11" s="9"/>
      <c r="B11" s="8"/>
      <c r="C11" s="38" t="s">
        <v>49</v>
      </c>
      <c r="D11" s="50">
        <v>43998.07</v>
      </c>
      <c r="E11" s="5"/>
      <c r="F11" s="6"/>
    </row>
    <row r="12" spans="1:9" s="1" customFormat="1" ht="19.5" customHeight="1">
      <c r="A12" s="12"/>
      <c r="B12" s="13"/>
      <c r="C12" s="38" t="s">
        <v>50</v>
      </c>
      <c r="D12" s="51">
        <v>1740</v>
      </c>
      <c r="E12" s="2"/>
      <c r="F12" s="11"/>
      <c r="I12" s="2"/>
    </row>
    <row r="13" spans="1:9" s="1" customFormat="1" ht="19.5" customHeight="1">
      <c r="A13" s="12"/>
      <c r="B13" s="13"/>
      <c r="C13" s="38" t="s">
        <v>51</v>
      </c>
      <c r="D13" s="51">
        <v>99600</v>
      </c>
      <c r="E13" s="2"/>
      <c r="F13" s="11"/>
      <c r="I13" s="2"/>
    </row>
    <row r="14" spans="1:9" s="1" customFormat="1" ht="18.75" customHeight="1">
      <c r="A14" s="12"/>
      <c r="B14" s="13"/>
      <c r="C14" s="8" t="s">
        <v>52</v>
      </c>
      <c r="D14" s="51">
        <v>6600</v>
      </c>
      <c r="E14" s="2"/>
      <c r="F14" s="11"/>
      <c r="I14" s="2"/>
    </row>
    <row r="15" spans="1:9" s="20" customFormat="1" ht="19.5" customHeight="1">
      <c r="A15" s="12"/>
      <c r="B15" s="13"/>
      <c r="C15" s="8" t="s">
        <v>53</v>
      </c>
      <c r="D15" s="52">
        <v>8400</v>
      </c>
      <c r="E15" s="18"/>
      <c r="F15" s="19"/>
      <c r="I15" s="18"/>
    </row>
    <row r="16" spans="1:9" s="20" customFormat="1" ht="19.5" customHeight="1">
      <c r="A16" s="9"/>
      <c r="B16" s="8"/>
      <c r="C16" s="8" t="s">
        <v>54</v>
      </c>
      <c r="D16" s="50">
        <v>62030</v>
      </c>
      <c r="E16" s="18"/>
      <c r="F16" s="18"/>
      <c r="I16" s="18"/>
    </row>
    <row r="17" spans="1:9" s="20" customFormat="1" ht="19.5" customHeight="1">
      <c r="A17" s="12"/>
      <c r="B17" s="13"/>
      <c r="C17" s="13" t="s">
        <v>55</v>
      </c>
      <c r="D17" s="52">
        <v>30000</v>
      </c>
      <c r="F17" s="19"/>
      <c r="I17" s="18"/>
    </row>
    <row r="18" spans="1:9" s="22" customFormat="1" ht="19.5" customHeight="1">
      <c r="A18" s="13"/>
      <c r="B18" s="13"/>
      <c r="C18" s="13" t="s">
        <v>56</v>
      </c>
      <c r="D18" s="52">
        <v>50000</v>
      </c>
      <c r="F18" s="23"/>
      <c r="I18" s="24"/>
    </row>
    <row r="19" spans="1:9" s="22" customFormat="1" ht="19.5" customHeight="1">
      <c r="A19" s="13"/>
      <c r="B19" s="13"/>
      <c r="C19" s="38" t="s">
        <v>57</v>
      </c>
      <c r="D19" s="51">
        <v>20467.05</v>
      </c>
      <c r="F19" s="23"/>
      <c r="I19" s="24"/>
    </row>
    <row r="20" spans="1:9" s="1" customFormat="1" ht="19.5" customHeight="1">
      <c r="A20" s="13"/>
      <c r="B20" s="13"/>
      <c r="C20" s="16" t="s">
        <v>58</v>
      </c>
      <c r="D20" s="52">
        <v>21197.53</v>
      </c>
      <c r="F20" s="25"/>
      <c r="I20" s="2"/>
    </row>
    <row r="21" spans="1:9" s="1" customFormat="1" ht="19.5" customHeight="1">
      <c r="A21" s="12"/>
      <c r="B21" s="13"/>
      <c r="C21" s="1" t="s">
        <v>59</v>
      </c>
      <c r="D21" s="17">
        <f>1200+8760+7200+7200+5870+2760+12000+9120+7200</f>
        <v>61310</v>
      </c>
      <c r="I21" s="2"/>
    </row>
    <row r="22" spans="1:4" ht="19.5" customHeight="1">
      <c r="A22" s="47"/>
      <c r="B22" s="48"/>
      <c r="C22" s="48" t="s">
        <v>48</v>
      </c>
      <c r="D22" s="49">
        <f>9129.85+199.5</f>
        <v>9329.35</v>
      </c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</f>
        <v>491151.11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0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A8" sqref="A8: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489751.11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53" t="s">
        <v>43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490551.11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27" sqref="F2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83.7</v>
      </c>
    </row>
    <row r="4" spans="1:4" ht="19.5" customHeight="1">
      <c r="A4" s="3" t="s">
        <v>2</v>
      </c>
      <c r="D4" s="5">
        <f>465708.33+23958.33+789166.32+127548.12+338232+785172</f>
        <v>2529785.1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53" t="s">
        <v>34</v>
      </c>
      <c r="B7" s="53"/>
      <c r="C7" s="53"/>
      <c r="D7" s="53"/>
      <c r="F7" s="6"/>
    </row>
    <row r="8" spans="1:9" s="1" customFormat="1" ht="19.5" customHeight="1">
      <c r="A8" s="7" t="s">
        <v>35</v>
      </c>
      <c r="B8" s="8"/>
      <c r="C8" s="8" t="s">
        <v>39</v>
      </c>
      <c r="D8" s="10">
        <v>789166.32</v>
      </c>
      <c r="E8" s="2"/>
      <c r="F8" s="11">
        <v>1</v>
      </c>
      <c r="I8" s="2"/>
    </row>
    <row r="9" spans="1:6" ht="19.5" customHeight="1">
      <c r="A9" s="9" t="s">
        <v>36</v>
      </c>
      <c r="B9" s="8"/>
      <c r="C9" s="8" t="s">
        <v>37</v>
      </c>
      <c r="D9" s="10">
        <v>127548.12</v>
      </c>
      <c r="E9" s="5"/>
      <c r="F9" s="6"/>
    </row>
    <row r="10" spans="1:6" ht="19.5" customHeight="1">
      <c r="A10" s="9" t="s">
        <v>29</v>
      </c>
      <c r="B10" s="8"/>
      <c r="C10" s="8" t="s">
        <v>38</v>
      </c>
      <c r="D10" s="10">
        <f>338232+785172</f>
        <v>1123404</v>
      </c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2040118.44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489750.36000000034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H10" sqref="H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13191.77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spans="1:4" ht="19.5" customHeight="1">
      <c r="A6" s="3" t="s">
        <v>4</v>
      </c>
      <c r="D6" s="5">
        <v>9300</v>
      </c>
    </row>
    <row r="7" spans="1:6" ht="42" customHeight="1">
      <c r="A7" s="53" t="s">
        <v>33</v>
      </c>
      <c r="B7" s="53"/>
      <c r="C7" s="53"/>
      <c r="D7" s="53"/>
      <c r="F7" s="6"/>
    </row>
    <row r="8" spans="1:9" s="1" customFormat="1" ht="19.5" customHeight="1">
      <c r="A8" s="7" t="s">
        <v>40</v>
      </c>
      <c r="B8" s="8"/>
      <c r="C8" s="38" t="s">
        <v>42</v>
      </c>
      <c r="D8" s="10">
        <v>22758.07</v>
      </c>
      <c r="E8" s="2"/>
      <c r="F8" s="11">
        <v>1</v>
      </c>
      <c r="I8" s="2"/>
    </row>
    <row r="9" spans="1:6" ht="19.5" customHeight="1">
      <c r="A9" s="12"/>
      <c r="B9" s="13"/>
      <c r="C9" s="13" t="s">
        <v>41</v>
      </c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22758.07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83.70000000000073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2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10191.77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53" t="s">
        <v>32</v>
      </c>
      <c r="B7" s="53"/>
      <c r="C7" s="53"/>
      <c r="D7" s="53"/>
      <c r="F7" s="6"/>
    </row>
    <row r="8" spans="1:9" s="1" customFormat="1" ht="19.5" customHeight="1">
      <c r="A8" s="7"/>
      <c r="B8" s="8"/>
      <c r="C8" s="13"/>
      <c r="D8" s="10"/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13191.77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22" sqref="I21:I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9691.77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31</v>
      </c>
      <c r="B7" s="53"/>
      <c r="C7" s="53"/>
      <c r="D7" s="53"/>
      <c r="F7" s="6"/>
    </row>
    <row r="8" spans="1:9" s="1" customFormat="1" ht="19.5" customHeight="1">
      <c r="A8" s="7"/>
      <c r="B8" s="8"/>
      <c r="C8" s="13"/>
      <c r="D8" s="10"/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10191.77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175989.77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53" t="s">
        <v>30</v>
      </c>
      <c r="B7" s="53"/>
      <c r="C7" s="53"/>
      <c r="D7" s="53"/>
      <c r="F7" s="6"/>
    </row>
    <row r="8" spans="1:9" s="1" customFormat="1" ht="19.5" customHeight="1">
      <c r="A8" s="7" t="s">
        <v>18</v>
      </c>
      <c r="B8" s="8"/>
      <c r="C8" s="13" t="s">
        <v>26</v>
      </c>
      <c r="D8" s="10">
        <f>+D9+D10</f>
        <v>13854</v>
      </c>
      <c r="E8" s="2"/>
      <c r="F8" s="11">
        <v>1</v>
      </c>
      <c r="I8" s="2"/>
    </row>
    <row r="9" spans="1:6" ht="19.5" customHeight="1">
      <c r="A9" s="12"/>
      <c r="B9" s="13"/>
      <c r="C9" s="13" t="s">
        <v>27</v>
      </c>
      <c r="D9" s="14">
        <v>1152</v>
      </c>
      <c r="E9" s="5"/>
      <c r="F9" s="6"/>
    </row>
    <row r="10" spans="1:6" ht="19.5" customHeight="1">
      <c r="A10" s="12"/>
      <c r="B10" s="13"/>
      <c r="C10" s="13" t="s">
        <v>28</v>
      </c>
      <c r="D10" s="14">
        <f>492+12210</f>
        <v>12702</v>
      </c>
      <c r="E10" s="5"/>
      <c r="F10" s="6"/>
    </row>
    <row r="11" spans="1:6" ht="19.5" customHeight="1">
      <c r="A11" s="12" t="s">
        <v>29</v>
      </c>
      <c r="B11" s="13"/>
      <c r="C11" s="13" t="s">
        <v>20</v>
      </c>
      <c r="D11" s="10">
        <v>153294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+D11+D8</f>
        <v>167148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9691.76999999999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327236.34</v>
      </c>
    </row>
    <row r="4" spans="1:4" ht="19.5" customHeight="1">
      <c r="A4" s="3" t="s">
        <v>2</v>
      </c>
      <c r="D4" s="5">
        <v>153294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21</v>
      </c>
      <c r="B7" s="53"/>
      <c r="C7" s="53"/>
      <c r="D7" s="53"/>
      <c r="F7" s="6"/>
    </row>
    <row r="8" spans="1:9" s="1" customFormat="1" ht="19.5" customHeight="1">
      <c r="A8" s="7" t="s">
        <v>22</v>
      </c>
      <c r="B8" s="8"/>
      <c r="C8" s="9" t="s">
        <v>24</v>
      </c>
      <c r="D8" s="10">
        <v>292656.68</v>
      </c>
      <c r="E8" s="2"/>
      <c r="F8" s="11">
        <v>1</v>
      </c>
      <c r="I8" s="2"/>
    </row>
    <row r="9" spans="1:6" ht="19.5" customHeight="1">
      <c r="A9" s="12" t="s">
        <v>23</v>
      </c>
      <c r="B9" s="13"/>
      <c r="C9" s="13" t="s">
        <v>25</v>
      </c>
      <c r="D9" s="14">
        <v>12288.88</v>
      </c>
      <c r="E9" s="5"/>
      <c r="F9" s="6"/>
    </row>
    <row r="10" spans="1:6" ht="19.5" customHeight="1">
      <c r="A10" s="12" t="s">
        <v>18</v>
      </c>
      <c r="B10" s="13"/>
      <c r="C10" s="13" t="s">
        <v>26</v>
      </c>
      <c r="D10" s="14">
        <f>+D11</f>
        <v>95</v>
      </c>
      <c r="E10" s="5"/>
      <c r="F10" s="6"/>
    </row>
    <row r="11" spans="1:6" ht="19.5" customHeight="1">
      <c r="A11" s="12"/>
      <c r="B11" s="13"/>
      <c r="C11" s="13" t="s">
        <v>20</v>
      </c>
      <c r="D11" s="14">
        <v>95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+D8+D9+D11+0.01</f>
        <v>305040.57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175989.77000000002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: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105817.27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8000</v>
      </c>
    </row>
    <row r="6" ht="19.5" customHeight="1">
      <c r="A6" s="3" t="s">
        <v>4</v>
      </c>
    </row>
    <row r="7" spans="1:6" ht="42" customHeight="1">
      <c r="A7" s="53" t="s">
        <v>79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4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113817.27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8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14810.97</v>
      </c>
    </row>
    <row r="4" spans="1:4" ht="19.5" customHeight="1">
      <c r="A4" s="3" t="s">
        <v>2</v>
      </c>
      <c r="D4" s="5">
        <f>414631.24+7258039.04+12288.89+292656.68</f>
        <v>7977615.85</v>
      </c>
    </row>
    <row r="5" spans="1:4" ht="19.5" customHeight="1">
      <c r="A5" s="3" t="s">
        <v>3</v>
      </c>
      <c r="D5" s="5">
        <f>1050+7900</f>
        <v>8950</v>
      </c>
    </row>
    <row r="6" spans="1:4" ht="19.5" customHeight="1">
      <c r="A6" s="3" t="s">
        <v>4</v>
      </c>
      <c r="D6" s="5">
        <f>2301.24+22500.08</f>
        <v>24801.32</v>
      </c>
    </row>
    <row r="7" spans="1:6" ht="42" customHeight="1">
      <c r="A7" s="53" t="s">
        <v>13</v>
      </c>
      <c r="B7" s="53"/>
      <c r="C7" s="53"/>
      <c r="D7" s="53"/>
      <c r="F7" s="6"/>
    </row>
    <row r="8" spans="1:9" s="1" customFormat="1" ht="19.5" customHeight="1">
      <c r="A8" s="7" t="s">
        <v>14</v>
      </c>
      <c r="B8" s="8"/>
      <c r="C8" s="9" t="s">
        <v>15</v>
      </c>
      <c r="D8" s="10">
        <v>7281535.16</v>
      </c>
      <c r="E8" s="2"/>
      <c r="F8" s="11">
        <v>1</v>
      </c>
      <c r="I8" s="2"/>
    </row>
    <row r="9" spans="1:6" ht="19.5" customHeight="1">
      <c r="A9" s="12" t="s">
        <v>16</v>
      </c>
      <c r="B9" s="13"/>
      <c r="C9" s="13" t="s">
        <v>17</v>
      </c>
      <c r="D9" s="14">
        <v>414631.24</v>
      </c>
      <c r="E9" s="5"/>
      <c r="F9" s="6"/>
    </row>
    <row r="10" spans="1:6" ht="19.5" customHeight="1">
      <c r="A10" s="12" t="s">
        <v>18</v>
      </c>
      <c r="B10" s="13"/>
      <c r="C10" s="13" t="s">
        <v>19</v>
      </c>
      <c r="D10" s="14"/>
      <c r="E10" s="5"/>
      <c r="F10" s="6"/>
    </row>
    <row r="11" spans="1:6" ht="19.5" customHeight="1">
      <c r="A11" s="12"/>
      <c r="B11" s="13"/>
      <c r="C11" s="13" t="s">
        <v>20</v>
      </c>
      <c r="D11" s="14">
        <f>100+2675.39</f>
        <v>2775.39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+D8+D9+D11+0.01</f>
        <v>7698941.8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327236.33999999985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14060.97</v>
      </c>
    </row>
    <row r="4" spans="1:4" ht="19.5" customHeight="1">
      <c r="A4" s="3" t="s">
        <v>2</v>
      </c>
      <c r="D4" s="5">
        <v>206687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53" t="s">
        <v>5</v>
      </c>
      <c r="B7" s="53"/>
      <c r="C7" s="53"/>
      <c r="D7" s="53"/>
      <c r="F7" s="6"/>
    </row>
    <row r="8" spans="1:9" s="1" customFormat="1" ht="19.5" customHeight="1">
      <c r="A8" s="7" t="s">
        <v>6</v>
      </c>
      <c r="B8" s="8"/>
      <c r="C8" s="9" t="s">
        <v>7</v>
      </c>
      <c r="D8" s="10">
        <f>+D9+D10+D11</f>
        <v>206687</v>
      </c>
      <c r="E8" s="2"/>
      <c r="F8" s="11">
        <v>1</v>
      </c>
      <c r="I8" s="2"/>
    </row>
    <row r="9" spans="1:6" ht="19.5" customHeight="1">
      <c r="A9" s="12"/>
      <c r="B9" s="13"/>
      <c r="C9" s="13" t="s">
        <v>8</v>
      </c>
      <c r="D9" s="14">
        <f>1704+5430+2717.4+1704+2854.2+1704+7252.2+2499+5430</f>
        <v>31294.8</v>
      </c>
      <c r="E9" s="5"/>
      <c r="F9" s="6"/>
    </row>
    <row r="10" spans="1:6" ht="19.5" customHeight="1">
      <c r="A10" s="12"/>
      <c r="B10" s="13"/>
      <c r="C10" s="13" t="s">
        <v>9</v>
      </c>
      <c r="D10" s="14">
        <v>34200</v>
      </c>
      <c r="E10" s="5"/>
      <c r="F10" s="6"/>
    </row>
    <row r="11" spans="1:6" ht="19.5" customHeight="1">
      <c r="A11" s="12"/>
      <c r="B11" s="13"/>
      <c r="C11" s="13" t="s">
        <v>10</v>
      </c>
      <c r="D11" s="14">
        <f>2604+768+5940+2040+14414.8+24885+22320+726+300+3564+2976+1296+3456+3564+2040+2288+237.6+3124.8+14960+1020+14880+1920+3888+540+7440</f>
        <v>141192.2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</f>
        <v>206687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14810.970000000001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99317.27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850+5650</f>
        <v>6500</v>
      </c>
    </row>
    <row r="6" spans="1:4" ht="19.5" customHeight="1">
      <c r="A6" s="3" t="s">
        <v>4</v>
      </c>
      <c r="D6" s="5">
        <v>2275163.83</v>
      </c>
    </row>
    <row r="7" spans="1:6" ht="42" customHeight="1">
      <c r="A7" s="53" t="s">
        <v>77</v>
      </c>
      <c r="B7" s="53"/>
      <c r="C7" s="53"/>
      <c r="D7" s="53"/>
      <c r="F7" s="6"/>
    </row>
    <row r="8" spans="1:9" s="1" customFormat="1" ht="19.5" customHeight="1">
      <c r="A8" s="7" t="s">
        <v>14</v>
      </c>
      <c r="B8" s="8"/>
      <c r="C8" s="8" t="s">
        <v>78</v>
      </c>
      <c r="D8" s="10">
        <v>2275163.83</v>
      </c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12"/>
      <c r="B10" s="13"/>
      <c r="C10" s="13"/>
      <c r="D10" s="14"/>
      <c r="E10" s="5"/>
      <c r="F10" s="6"/>
    </row>
    <row r="11" spans="1:6" ht="19.5" customHeight="1">
      <c r="A11" s="12"/>
      <c r="B11" s="13"/>
      <c r="C11" s="13"/>
      <c r="D11" s="14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</f>
        <v>2275163.83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105817.27000000002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16" sqref="F1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283996.44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53" t="s">
        <v>75</v>
      </c>
      <c r="B7" s="53"/>
      <c r="C7" s="53"/>
      <c r="D7" s="53"/>
      <c r="F7" s="6"/>
    </row>
    <row r="8" spans="1:9" s="1" customFormat="1" ht="19.5" customHeight="1">
      <c r="A8" s="7" t="s">
        <v>18</v>
      </c>
      <c r="B8" s="8"/>
      <c r="C8" s="8" t="s">
        <v>46</v>
      </c>
      <c r="D8" s="10"/>
      <c r="E8" s="2"/>
      <c r="F8" s="11">
        <v>1</v>
      </c>
      <c r="I8" s="2"/>
    </row>
    <row r="9" spans="1:6" ht="19.5" customHeight="1">
      <c r="A9" s="12"/>
      <c r="B9" s="13"/>
      <c r="C9" s="13" t="s">
        <v>59</v>
      </c>
      <c r="D9" s="14">
        <f>12420+7800+14300+6500+14300+26000+15600+6500+7800+22100</f>
        <v>133320</v>
      </c>
      <c r="E9" s="5"/>
      <c r="F9" s="6"/>
    </row>
    <row r="10" spans="1:6" ht="19.5" customHeight="1">
      <c r="A10" s="12"/>
      <c r="B10" s="13"/>
      <c r="C10" s="13" t="s">
        <v>76</v>
      </c>
      <c r="D10" s="14">
        <f>2083.62+377.64+24545.96+4599.21+20652.74</f>
        <v>52259.17</v>
      </c>
      <c r="E10" s="5"/>
      <c r="F10" s="6"/>
    </row>
    <row r="11" spans="1:6" ht="19.5" customHeight="1">
      <c r="A11" s="12"/>
      <c r="B11" s="13"/>
      <c r="C11" s="13"/>
      <c r="D11" s="14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+D9+D10</f>
        <v>185579.16999999998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99317.27000000002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507654.77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</v>
      </c>
    </row>
    <row r="6" ht="19.5" customHeight="1">
      <c r="A6" s="3" t="s">
        <v>4</v>
      </c>
    </row>
    <row r="7" spans="1:6" ht="42" customHeight="1">
      <c r="A7" s="53" t="s">
        <v>70</v>
      </c>
      <c r="B7" s="53"/>
      <c r="C7" s="53"/>
      <c r="D7" s="53"/>
      <c r="F7" s="6"/>
    </row>
    <row r="8" spans="1:9" s="1" customFormat="1" ht="19.5" customHeight="1">
      <c r="A8" s="7" t="s">
        <v>71</v>
      </c>
      <c r="B8" s="8"/>
      <c r="C8" s="8" t="s">
        <v>72</v>
      </c>
      <c r="D8" s="10"/>
      <c r="E8" s="2"/>
      <c r="F8" s="11">
        <v>1</v>
      </c>
      <c r="I8" s="2"/>
    </row>
    <row r="9" spans="1:6" ht="19.5" customHeight="1">
      <c r="A9" s="12"/>
      <c r="B9" s="13"/>
      <c r="C9" s="13" t="s">
        <v>73</v>
      </c>
      <c r="D9" s="14">
        <v>23958.33</v>
      </c>
      <c r="E9" s="5"/>
      <c r="F9" s="6"/>
    </row>
    <row r="10" spans="1:6" ht="19.5" customHeight="1">
      <c r="A10" s="9" t="s">
        <v>18</v>
      </c>
      <c r="B10" s="8"/>
      <c r="C10" s="8" t="s">
        <v>46</v>
      </c>
      <c r="D10" s="10"/>
      <c r="E10" s="5"/>
      <c r="F10" s="6"/>
    </row>
    <row r="11" spans="1:6" ht="19.5" customHeight="1">
      <c r="A11" s="12"/>
      <c r="B11" s="13"/>
      <c r="C11" s="13" t="s">
        <v>74</v>
      </c>
      <c r="D11" s="14">
        <v>200000</v>
      </c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+D11+D9</f>
        <v>223958.33000000002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283996.44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A8" sqref="A8: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506604.77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3" t="s">
        <v>69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12"/>
      <c r="B9" s="13"/>
      <c r="C9" s="13"/>
      <c r="D9" s="14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507654.77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507116.62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5950</v>
      </c>
    </row>
    <row r="6" ht="19.5" customHeight="1">
      <c r="A6" s="3" t="s">
        <v>4</v>
      </c>
    </row>
    <row r="7" spans="1:6" ht="42" customHeight="1">
      <c r="A7" s="53" t="s">
        <v>66</v>
      </c>
      <c r="B7" s="53"/>
      <c r="C7" s="53"/>
      <c r="D7" s="53"/>
      <c r="F7" s="6"/>
    </row>
    <row r="8" spans="1:9" s="1" customFormat="1" ht="19.5" customHeight="1">
      <c r="A8" s="7" t="s">
        <v>67</v>
      </c>
      <c r="B8" s="8"/>
      <c r="C8" s="8" t="s">
        <v>68</v>
      </c>
      <c r="D8" s="10"/>
      <c r="E8" s="2"/>
      <c r="F8" s="11">
        <v>1</v>
      </c>
      <c r="I8" s="2"/>
    </row>
    <row r="9" spans="1:6" ht="19.5" customHeight="1">
      <c r="A9" s="12"/>
      <c r="B9" s="13"/>
      <c r="C9" s="13" t="s">
        <v>20</v>
      </c>
      <c r="D9" s="14">
        <f>5900.37+368.48+193</f>
        <v>6461.85</v>
      </c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6461.85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506604.77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506666.62</v>
      </c>
    </row>
    <row r="4" spans="1:4" ht="19.5" customHeight="1">
      <c r="A4" s="3" t="s">
        <v>2</v>
      </c>
      <c r="D4" s="5">
        <v>11825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53" t="s">
        <v>62</v>
      </c>
      <c r="B7" s="53"/>
      <c r="C7" s="53"/>
      <c r="D7" s="53"/>
      <c r="F7" s="6"/>
    </row>
    <row r="8" spans="1:9" s="1" customFormat="1" ht="19.5" customHeight="1">
      <c r="A8" s="7" t="s">
        <v>63</v>
      </c>
      <c r="B8" s="8"/>
      <c r="C8" s="8" t="s">
        <v>64</v>
      </c>
      <c r="D8" s="10"/>
      <c r="E8" s="2"/>
      <c r="F8" s="11">
        <v>1</v>
      </c>
      <c r="I8" s="2"/>
    </row>
    <row r="9" spans="1:6" ht="19.5" customHeight="1">
      <c r="A9" s="9"/>
      <c r="B9" s="8"/>
      <c r="C9" s="8" t="s">
        <v>65</v>
      </c>
      <c r="D9" s="10">
        <f>1925+9900</f>
        <v>11825</v>
      </c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11825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507116.62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5" sqref="D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16499.96</v>
      </c>
    </row>
    <row r="4" spans="1:4" ht="19.5" customHeight="1">
      <c r="A4" s="3" t="s">
        <v>2</v>
      </c>
      <c r="D4" s="5">
        <f>23958.33+465708.33</f>
        <v>489666.66000000003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61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10"/>
      <c r="E8" s="2"/>
      <c r="F8" s="11">
        <v>1</v>
      </c>
      <c r="I8" s="2"/>
    </row>
    <row r="9" spans="1:6" ht="19.5" customHeight="1">
      <c r="A9" s="9"/>
      <c r="B9" s="8"/>
      <c r="C9" s="8"/>
      <c r="D9" s="10"/>
      <c r="E9" s="5"/>
      <c r="F9" s="6"/>
    </row>
    <row r="10" spans="1:6" ht="19.5" customHeight="1">
      <c r="A10" s="9"/>
      <c r="B10" s="8"/>
      <c r="C10" s="8"/>
      <c r="D10" s="10"/>
      <c r="E10" s="5"/>
      <c r="F10" s="6"/>
    </row>
    <row r="11" spans="1:6" ht="19.5" customHeight="1">
      <c r="A11" s="9"/>
      <c r="B11" s="8"/>
      <c r="C11" s="8"/>
      <c r="D11" s="10"/>
      <c r="E11" s="5"/>
      <c r="F11" s="6"/>
    </row>
    <row r="12" spans="1:9" s="1" customFormat="1" ht="19.5" customHeight="1">
      <c r="A12" s="12"/>
      <c r="B12" s="13"/>
      <c r="C12" s="13"/>
      <c r="D12" s="15"/>
      <c r="E12" s="2"/>
      <c r="F12" s="11"/>
      <c r="I12" s="2"/>
    </row>
    <row r="13" spans="1:9" s="1" customFormat="1" ht="19.5" customHeight="1">
      <c r="A13" s="12"/>
      <c r="B13" s="13"/>
      <c r="C13" s="13"/>
      <c r="D13" s="15"/>
      <c r="E13" s="2"/>
      <c r="F13" s="11"/>
      <c r="I13" s="2"/>
    </row>
    <row r="14" spans="1:9" s="1" customFormat="1" ht="18.75" customHeight="1">
      <c r="A14" s="12"/>
      <c r="B14" s="13"/>
      <c r="C14" s="13"/>
      <c r="D14" s="15"/>
      <c r="E14" s="2"/>
      <c r="F14" s="11"/>
      <c r="I14" s="2"/>
    </row>
    <row r="15" spans="1:9" s="20" customFormat="1" ht="19.5" customHeight="1">
      <c r="A15" s="12"/>
      <c r="B15" s="13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2"/>
      <c r="B17" s="13"/>
      <c r="C17" s="16"/>
      <c r="D17" s="21"/>
      <c r="F17" s="19"/>
      <c r="I17" s="18"/>
    </row>
    <row r="18" spans="1:9" s="22" customFormat="1" ht="19.5" customHeight="1">
      <c r="A18" s="13"/>
      <c r="B18" s="13"/>
      <c r="C18" s="16"/>
      <c r="D18" s="17"/>
      <c r="F18" s="23"/>
      <c r="I18" s="24"/>
    </row>
    <row r="19" spans="1:9" s="22" customFormat="1" ht="19.5" customHeight="1">
      <c r="A19" s="13"/>
      <c r="B19" s="13"/>
      <c r="C19" s="13"/>
      <c r="D19" s="17"/>
      <c r="F19" s="23"/>
      <c r="I19" s="24"/>
    </row>
    <row r="20" spans="1:9" s="1" customFormat="1" ht="19.5" customHeight="1">
      <c r="A20" s="13"/>
      <c r="B20" s="13"/>
      <c r="C20" s="16"/>
      <c r="D20" s="14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2"/>
      <c r="B25" s="13"/>
      <c r="C25" s="37"/>
      <c r="D25" s="15"/>
    </row>
    <row r="26" spans="1:9" s="1" customFormat="1" ht="19.5" customHeight="1">
      <c r="A26" s="7"/>
      <c r="B26" s="38"/>
      <c r="C26" s="13"/>
      <c r="D26" s="15"/>
      <c r="I26" s="2"/>
    </row>
    <row r="27" spans="1:4" ht="19.5" customHeight="1">
      <c r="A27" s="30"/>
      <c r="B27" s="31"/>
      <c r="C27" s="13"/>
      <c r="D27" s="15"/>
    </row>
    <row r="28" spans="1:4" ht="19.5" customHeight="1">
      <c r="A28" s="30"/>
      <c r="B28" s="31"/>
      <c r="C28" s="13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3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3"/>
      <c r="D32" s="15"/>
    </row>
    <row r="33" spans="1:9" ht="19.5" customHeight="1">
      <c r="A33" s="30"/>
      <c r="B33" s="31"/>
      <c r="C33" s="13"/>
      <c r="D33" s="15"/>
      <c r="I33" s="4"/>
    </row>
    <row r="34" spans="1:9" ht="19.5" customHeight="1">
      <c r="A34" s="30"/>
      <c r="B34" s="31"/>
      <c r="C34" s="13"/>
      <c r="D34" s="15"/>
      <c r="I34" s="4"/>
    </row>
    <row r="35" spans="1:9" ht="19.5" customHeight="1">
      <c r="A35" s="30"/>
      <c r="B35" s="31"/>
      <c r="C35" s="13"/>
      <c r="D35" s="15"/>
      <c r="I35" s="4"/>
    </row>
    <row r="36" spans="1:9" ht="19.5" customHeight="1">
      <c r="A36" s="30" t="s">
        <v>11</v>
      </c>
      <c r="B36" s="31"/>
      <c r="C36" s="41"/>
      <c r="D36" s="15">
        <f>+D8+D9+D10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12</v>
      </c>
      <c r="D38" s="43">
        <f>+D3+D4+D5+D6-D36</f>
        <v>506666.62000000005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2022-03-03T11:22:55Z</dcterms:created>
  <dcterms:modified xsi:type="dcterms:W3CDTF">2022-04-04T10:20:01Z</dcterms:modified>
  <cp:category/>
  <cp:version/>
  <cp:contentType/>
  <cp:contentStatus/>
</cp:coreProperties>
</file>