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11760" activeTab="1"/>
  </bookViews>
  <sheets>
    <sheet name="0907" sheetId="1" r:id="rId1"/>
    <sheet name="0807" sheetId="2" r:id="rId2"/>
    <sheet name="0707" sheetId="3" r:id="rId3"/>
    <sheet name="0607" sheetId="4" r:id="rId4"/>
    <sheet name="0507" sheetId="5" r:id="rId5"/>
    <sheet name="0207" sheetId="6" r:id="rId6"/>
  </sheets>
  <definedNames/>
  <calcPr fullCalcOnLoad="1"/>
</workbook>
</file>

<file path=xl/sharedStrings.xml><?xml version="1.0" encoding="utf-8"?>
<sst xmlns="http://schemas.openxmlformats.org/spreadsheetml/2006/main" count="99" uniqueCount="55">
  <si>
    <t>Stanje na računu 840-729661-47</t>
  </si>
  <si>
    <t>Ukupno izvrsena placanja</t>
  </si>
  <si>
    <t>participacija</t>
  </si>
  <si>
    <t>3r</t>
  </si>
  <si>
    <t>Ostali prilivi</t>
  </si>
  <si>
    <t>Priliv od Participacije</t>
  </si>
  <si>
    <t>Priliv od RFZO</t>
  </si>
  <si>
    <t>Stanje sredstava na prethodni dan</t>
  </si>
  <si>
    <t>Dom zdravlja "Dr Veroljub Cakić", Majdanpek</t>
  </si>
  <si>
    <t>06a</t>
  </si>
  <si>
    <t>05a</t>
  </si>
  <si>
    <t>plata pzz</t>
  </si>
  <si>
    <t>plata stomatologija</t>
  </si>
  <si>
    <t>SPECIFIKACIJA IZVRŠENIH PLAĆANJA PO DOBAVLJAČIMA NA DAN 01.07.2021.</t>
  </si>
  <si>
    <t>ministarstvo finansija</t>
  </si>
  <si>
    <t>SPECIFIKACIJA IZVRŠENIH PLAĆANJA PO DOBAVLJAČIMA NA DAN 02.07.2021.</t>
  </si>
  <si>
    <t>Prevoz pzz</t>
  </si>
  <si>
    <t>Prevoz stomatologija</t>
  </si>
  <si>
    <t>SPECIFIKACIJA IZVRŠENIH PLAĆANJA PO DOBAVLJAČIMA NA DAN 05.07.2021.</t>
  </si>
  <si>
    <t>06e</t>
  </si>
  <si>
    <t>materijalni troškovi</t>
  </si>
  <si>
    <t>dnevnice</t>
  </si>
  <si>
    <t>SPECIFIKACIJA IZVRŠENIH PLAĆANJA PO DOBAVLJAČIMA NA DAN 06.07.2021.</t>
  </si>
  <si>
    <t>05e</t>
  </si>
  <si>
    <t>vodovod</t>
  </si>
  <si>
    <t>bittotal</t>
  </si>
  <si>
    <t>papirdol</t>
  </si>
  <si>
    <t>komunalac dm</t>
  </si>
  <si>
    <t>sperlić</t>
  </si>
  <si>
    <t>karajović</t>
  </si>
  <si>
    <t>nbs</t>
  </si>
  <si>
    <t>064</t>
  </si>
  <si>
    <t>sanitetski</t>
  </si>
  <si>
    <t>sinofarm</t>
  </si>
  <si>
    <t>neomedica</t>
  </si>
  <si>
    <t>grossis</t>
  </si>
  <si>
    <t>farmalogist</t>
  </si>
  <si>
    <t>diagon</t>
  </si>
  <si>
    <t>ms global</t>
  </si>
  <si>
    <t>ostali direktni</t>
  </si>
  <si>
    <t>vetmetal</t>
  </si>
  <si>
    <t>SPECIFIKACIJA IZVRŠENIH PLAĆANJA PO DOBAVLJAČIMA NA DAN 07.07.2021.</t>
  </si>
  <si>
    <t>06x</t>
  </si>
  <si>
    <t>nagrade ugovorenim</t>
  </si>
  <si>
    <t xml:space="preserve">06y </t>
  </si>
  <si>
    <t>nagrade neugovorenim</t>
  </si>
  <si>
    <t>06j</t>
  </si>
  <si>
    <t>jubilarne nagrade</t>
  </si>
  <si>
    <t>nis</t>
  </si>
  <si>
    <t>jkp</t>
  </si>
  <si>
    <t>06c</t>
  </si>
  <si>
    <t>energenti</t>
  </si>
  <si>
    <t>06i</t>
  </si>
  <si>
    <t>invalidi</t>
  </si>
  <si>
    <t>SPECIFIKACIJA IZVRŠENIH PLAĆANJA PO DOBAVLJAČIMA NA DAN 08.07.2021.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</si>
</sst>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4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41" fillId="0" borderId="11" xfId="0" applyFont="1" applyBorder="1" applyAlignment="1">
      <alignment wrapText="1"/>
    </xf>
    <xf numFmtId="4" fontId="41" fillId="0" borderId="12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left"/>
    </xf>
    <xf numFmtId="4" fontId="41" fillId="0" borderId="13" xfId="0" applyNumberFormat="1" applyFont="1" applyBorder="1" applyAlignment="1">
      <alignment wrapText="1"/>
    </xf>
    <xf numFmtId="0" fontId="41" fillId="0" borderId="13" xfId="0" applyFont="1" applyBorder="1" applyAlignment="1">
      <alignment wrapText="1"/>
    </xf>
    <xf numFmtId="4" fontId="41" fillId="0" borderId="13" xfId="0" applyNumberFormat="1" applyFont="1" applyBorder="1" applyAlignment="1">
      <alignment horizontal="right" wrapText="1"/>
    </xf>
    <xf numFmtId="4" fontId="41" fillId="0" borderId="14" xfId="0" applyNumberFormat="1" applyFont="1" applyBorder="1" applyAlignment="1">
      <alignment horizontal="right" wrapText="1"/>
    </xf>
    <xf numFmtId="4" fontId="41" fillId="0" borderId="10" xfId="0" applyNumberFormat="1" applyFont="1" applyBorder="1" applyAlignment="1">
      <alignment horizontal="right" wrapText="1"/>
    </xf>
    <xf numFmtId="0" fontId="41" fillId="0" borderId="14" xfId="0" applyFont="1" applyBorder="1" applyAlignment="1">
      <alignment wrapText="1"/>
    </xf>
    <xf numFmtId="0" fontId="2" fillId="0" borderId="15" xfId="0" applyFont="1" applyBorder="1" applyAlignment="1">
      <alignment/>
    </xf>
    <xf numFmtId="49" fontId="2" fillId="0" borderId="15" xfId="0" applyNumberFormat="1" applyFont="1" applyBorder="1" applyAlignment="1">
      <alignment/>
    </xf>
    <xf numFmtId="4" fontId="41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right"/>
    </xf>
    <xf numFmtId="0" fontId="41" fillId="0" borderId="10" xfId="0" applyFont="1" applyBorder="1" applyAlignment="1">
      <alignment wrapText="1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4" fontId="42" fillId="0" borderId="0" xfId="0" applyNumberFormat="1" applyFont="1" applyAlignment="1">
      <alignment horizontal="left"/>
    </xf>
    <xf numFmtId="0" fontId="2" fillId="0" borderId="16" xfId="0" applyFont="1" applyBorder="1" applyAlignment="1">
      <alignment horizontal="right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49" fontId="3" fillId="0" borderId="10" xfId="0" applyNumberFormat="1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0" fontId="44" fillId="0" borderId="13" xfId="0" applyFont="1" applyBorder="1" applyAlignment="1">
      <alignment wrapText="1"/>
    </xf>
    <xf numFmtId="4" fontId="44" fillId="0" borderId="14" xfId="0" applyNumberFormat="1" applyFont="1" applyBorder="1" applyAlignment="1">
      <alignment horizontal="right" wrapText="1"/>
    </xf>
    <xf numFmtId="4" fontId="44" fillId="0" borderId="10" xfId="0" applyNumberFormat="1" applyFont="1" applyBorder="1" applyAlignment="1">
      <alignment horizontal="right" wrapText="1"/>
    </xf>
    <xf numFmtId="4" fontId="3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H13" sqref="H13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59565.94</v>
      </c>
    </row>
    <row r="4" spans="1:4" ht="19.5" customHeight="1">
      <c r="A4" s="3" t="s">
        <v>6</v>
      </c>
      <c r="D4" s="2">
        <v>801042.36</v>
      </c>
    </row>
    <row r="5" spans="1:4" ht="19.5" customHeight="1">
      <c r="A5" s="3" t="s">
        <v>5</v>
      </c>
      <c r="D5" s="2">
        <v>3300</v>
      </c>
    </row>
    <row r="6" ht="19.5" customHeight="1">
      <c r="A6" s="3" t="s">
        <v>4</v>
      </c>
    </row>
    <row r="7" spans="1:6" ht="42" customHeight="1">
      <c r="A7" s="46" t="s">
        <v>54</v>
      </c>
      <c r="B7" s="46"/>
      <c r="C7" s="46"/>
      <c r="D7" s="46"/>
      <c r="F7" s="39"/>
    </row>
    <row r="8" spans="1:9" s="14" customFormat="1" ht="19.5" customHeight="1">
      <c r="A8" s="41"/>
      <c r="B8" s="20"/>
      <c r="C8" s="20"/>
      <c r="D8" s="42"/>
      <c r="E8" s="15"/>
      <c r="F8" s="40"/>
      <c r="I8" s="15"/>
    </row>
    <row r="9" spans="1:9" s="14" customFormat="1" ht="19.5" customHeight="1">
      <c r="A9" s="41"/>
      <c r="B9" s="20"/>
      <c r="C9" s="20"/>
      <c r="D9" s="42"/>
      <c r="E9" s="15"/>
      <c r="F9" s="40"/>
      <c r="I9" s="15"/>
    </row>
    <row r="10" spans="1:6" ht="19.5" customHeight="1">
      <c r="A10" s="23"/>
      <c r="B10" s="13"/>
      <c r="C10" s="13"/>
      <c r="D10" s="16"/>
      <c r="E10" s="2"/>
      <c r="F10" s="39"/>
    </row>
    <row r="11" spans="1:9" s="35" customFormat="1" ht="19.5" customHeight="1">
      <c r="A11" s="23"/>
      <c r="B11" s="13"/>
      <c r="C11" s="34"/>
      <c r="D11" s="45"/>
      <c r="E11" s="36"/>
      <c r="F11" s="37"/>
      <c r="I11" s="36"/>
    </row>
    <row r="12" spans="1:9" s="35" customFormat="1" ht="19.5" customHeight="1">
      <c r="A12" s="23"/>
      <c r="B12" s="13"/>
      <c r="C12" s="13"/>
      <c r="D12" s="33"/>
      <c r="E12" s="36"/>
      <c r="F12" s="36"/>
      <c r="I12" s="36"/>
    </row>
    <row r="13" spans="1:9" s="35" customFormat="1" ht="19.5" customHeight="1">
      <c r="A13" s="23"/>
      <c r="B13" s="13"/>
      <c r="C13" s="34"/>
      <c r="D13" s="38"/>
      <c r="F13" s="37"/>
      <c r="I13" s="36"/>
    </row>
    <row r="14" spans="1:9" s="35" customFormat="1" ht="19.5" customHeight="1">
      <c r="A14" s="13"/>
      <c r="B14" s="13"/>
      <c r="C14" s="34"/>
      <c r="D14" s="45"/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41"/>
      <c r="B18" s="20"/>
      <c r="C18" s="43"/>
      <c r="D18" s="44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13"/>
      <c r="D23" s="9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9" s="14" customFormat="1" ht="19.5" customHeight="1">
      <c r="A28" s="19"/>
      <c r="B28" s="18"/>
      <c r="C28" s="20"/>
      <c r="D28" s="16"/>
      <c r="I28" s="15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+D14+D11+D10+D9+D8</f>
        <v>0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f>+D3+D4+D5-D33</f>
        <v>863908.3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7">
      <selection activeCell="D9" sqref="D9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193139.04</v>
      </c>
    </row>
    <row r="4" spans="1:4" ht="19.5" customHeight="1">
      <c r="A4" s="3" t="s">
        <v>6</v>
      </c>
      <c r="D4" s="2">
        <f>1023104.12+76660.47+276992.57+98699</f>
        <v>1475456.1600000001</v>
      </c>
    </row>
    <row r="5" spans="1:4" ht="19.5" customHeight="1">
      <c r="A5" s="3" t="s">
        <v>5</v>
      </c>
      <c r="D5" s="2">
        <v>800</v>
      </c>
    </row>
    <row r="6" ht="19.5" customHeight="1">
      <c r="A6" s="3" t="s">
        <v>4</v>
      </c>
    </row>
    <row r="7" spans="1:6" ht="42" customHeight="1">
      <c r="A7" s="46" t="s">
        <v>41</v>
      </c>
      <c r="B7" s="46"/>
      <c r="C7" s="46"/>
      <c r="D7" s="46"/>
      <c r="F7" s="39"/>
    </row>
    <row r="8" spans="1:9" s="14" customFormat="1" ht="19.5" customHeight="1">
      <c r="A8" s="41" t="s">
        <v>42</v>
      </c>
      <c r="B8" s="20"/>
      <c r="C8" s="20" t="s">
        <v>43</v>
      </c>
      <c r="D8" s="42">
        <v>276992.67</v>
      </c>
      <c r="E8" s="15"/>
      <c r="F8" s="40"/>
      <c r="I8" s="15"/>
    </row>
    <row r="9" spans="1:9" s="14" customFormat="1" ht="19.5" customHeight="1">
      <c r="A9" s="41" t="s">
        <v>44</v>
      </c>
      <c r="B9" s="20"/>
      <c r="C9" s="20" t="s">
        <v>45</v>
      </c>
      <c r="D9" s="42">
        <v>76660.47</v>
      </c>
      <c r="E9" s="15"/>
      <c r="F9" s="40"/>
      <c r="I9" s="15"/>
    </row>
    <row r="10" spans="1:6" ht="19.5" customHeight="1">
      <c r="A10" s="23" t="s">
        <v>46</v>
      </c>
      <c r="B10" s="13"/>
      <c r="C10" s="13" t="s">
        <v>47</v>
      </c>
      <c r="D10" s="16">
        <v>98699</v>
      </c>
      <c r="E10" s="2"/>
      <c r="F10" s="39"/>
    </row>
    <row r="11" spans="1:9" s="35" customFormat="1" ht="19.5" customHeight="1">
      <c r="A11" s="23" t="s">
        <v>50</v>
      </c>
      <c r="B11" s="13"/>
      <c r="C11" s="34" t="s">
        <v>51</v>
      </c>
      <c r="D11" s="45">
        <v>1023104.12</v>
      </c>
      <c r="E11" s="36"/>
      <c r="F11" s="37"/>
      <c r="I11" s="36"/>
    </row>
    <row r="12" spans="1:9" s="35" customFormat="1" ht="19.5" customHeight="1">
      <c r="A12" s="23"/>
      <c r="B12" s="13"/>
      <c r="C12" s="13" t="s">
        <v>48</v>
      </c>
      <c r="D12" s="33">
        <f>285248.72+569891.35</f>
        <v>855140.07</v>
      </c>
      <c r="E12" s="36"/>
      <c r="F12" s="36"/>
      <c r="I12" s="36"/>
    </row>
    <row r="13" spans="1:9" s="35" customFormat="1" ht="19.5" customHeight="1">
      <c r="A13" s="23"/>
      <c r="B13" s="13"/>
      <c r="C13" s="34" t="s">
        <v>49</v>
      </c>
      <c r="D13" s="38">
        <v>167964.05</v>
      </c>
      <c r="F13" s="37"/>
      <c r="I13" s="36"/>
    </row>
    <row r="14" spans="1:9" s="35" customFormat="1" ht="19.5" customHeight="1">
      <c r="A14" s="13" t="s">
        <v>52</v>
      </c>
      <c r="B14" s="13"/>
      <c r="C14" s="34" t="s">
        <v>53</v>
      </c>
      <c r="D14" s="45">
        <v>134373</v>
      </c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41"/>
      <c r="B18" s="20"/>
      <c r="C18" s="43"/>
      <c r="D18" s="44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13"/>
      <c r="D23" s="9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9" s="14" customFormat="1" ht="19.5" customHeight="1">
      <c r="A28" s="19"/>
      <c r="B28" s="18"/>
      <c r="C28" s="20"/>
      <c r="D28" s="16"/>
      <c r="I28" s="15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+D14+D11+D10+D9+D8</f>
        <v>1609829.26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f>+D3+D4+D5-D33</f>
        <v>59565.94000000018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4">
      <selection activeCell="D29" sqref="D29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714524.18</v>
      </c>
    </row>
    <row r="4" spans="1:4" ht="19.5" customHeight="1">
      <c r="A4" s="3" t="s">
        <v>6</v>
      </c>
      <c r="D4" s="2">
        <v>134373</v>
      </c>
    </row>
    <row r="5" spans="1:4" ht="19.5" customHeight="1">
      <c r="A5" s="3" t="s">
        <v>5</v>
      </c>
      <c r="D5" s="2">
        <f>2700+900</f>
        <v>3600</v>
      </c>
    </row>
    <row r="6" ht="19.5" customHeight="1">
      <c r="A6" s="3" t="s">
        <v>4</v>
      </c>
    </row>
    <row r="7" spans="1:6" ht="42" customHeight="1">
      <c r="A7" s="46" t="s">
        <v>22</v>
      </c>
      <c r="B7" s="46"/>
      <c r="C7" s="46"/>
      <c r="D7" s="46"/>
      <c r="F7" s="39"/>
    </row>
    <row r="8" spans="1:9" s="14" customFormat="1" ht="19.5" customHeight="1">
      <c r="A8" s="41" t="s">
        <v>19</v>
      </c>
      <c r="B8" s="20"/>
      <c r="C8" s="20" t="s">
        <v>20</v>
      </c>
      <c r="D8" s="42">
        <f>+D9+D10+D11+D12+D13+D14+D15+D16</f>
        <v>336127.16</v>
      </c>
      <c r="E8" s="15"/>
      <c r="F8" s="40"/>
      <c r="I8" s="15"/>
    </row>
    <row r="9" spans="1:9" s="14" customFormat="1" ht="19.5" customHeight="1">
      <c r="A9" s="41"/>
      <c r="B9" s="20"/>
      <c r="C9" s="20" t="s">
        <v>21</v>
      </c>
      <c r="D9" s="33">
        <v>6000</v>
      </c>
      <c r="E9" s="15"/>
      <c r="F9" s="40"/>
      <c r="I9" s="15"/>
    </row>
    <row r="10" spans="1:6" ht="19.5" customHeight="1">
      <c r="A10" s="23"/>
      <c r="B10" s="13"/>
      <c r="C10" s="13" t="s">
        <v>24</v>
      </c>
      <c r="D10" s="9">
        <f>2083.62+377.64+32853.81+4599.21+41850.27</f>
        <v>81764.54999999999</v>
      </c>
      <c r="E10" s="2"/>
      <c r="F10" s="39"/>
    </row>
    <row r="11" spans="1:9" s="35" customFormat="1" ht="19.5" customHeight="1">
      <c r="A11" s="23"/>
      <c r="B11" s="13"/>
      <c r="C11" s="34" t="s">
        <v>25</v>
      </c>
      <c r="D11" s="28">
        <v>99600</v>
      </c>
      <c r="E11" s="36"/>
      <c r="F11" s="37"/>
      <c r="I11" s="36"/>
    </row>
    <row r="12" spans="1:9" s="35" customFormat="1" ht="19.5" customHeight="1">
      <c r="A12" s="23"/>
      <c r="B12" s="13"/>
      <c r="C12" s="13" t="s">
        <v>26</v>
      </c>
      <c r="D12" s="33">
        <f>16200+16416</f>
        <v>32616</v>
      </c>
      <c r="E12" s="36"/>
      <c r="F12" s="36"/>
      <c r="I12" s="36"/>
    </row>
    <row r="13" spans="1:9" s="35" customFormat="1" ht="19.5" customHeight="1">
      <c r="A13" s="23"/>
      <c r="B13" s="13"/>
      <c r="C13" s="34" t="s">
        <v>27</v>
      </c>
      <c r="D13" s="38">
        <v>37696.61</v>
      </c>
      <c r="F13" s="37"/>
      <c r="I13" s="36"/>
    </row>
    <row r="14" spans="1:9" s="35" customFormat="1" ht="19.5" customHeight="1">
      <c r="A14" s="13"/>
      <c r="B14" s="13"/>
      <c r="C14" s="34" t="s">
        <v>28</v>
      </c>
      <c r="D14" s="28">
        <v>67650</v>
      </c>
      <c r="F14" s="37"/>
      <c r="I14" s="36"/>
    </row>
    <row r="15" spans="1:9" s="35" customFormat="1" ht="19.5" customHeight="1">
      <c r="A15" s="13"/>
      <c r="B15" s="13"/>
      <c r="C15" s="13" t="s">
        <v>29</v>
      </c>
      <c r="D15" s="28">
        <v>7200</v>
      </c>
      <c r="F15" s="37"/>
      <c r="I15" s="36"/>
    </row>
    <row r="16" spans="1:6" ht="19.5" customHeight="1">
      <c r="A16" s="13"/>
      <c r="B16" s="13"/>
      <c r="C16" s="34" t="s">
        <v>30</v>
      </c>
      <c r="D16" s="33">
        <v>3600</v>
      </c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41" t="s">
        <v>31</v>
      </c>
      <c r="B18" s="20"/>
      <c r="C18" s="43" t="s">
        <v>32</v>
      </c>
      <c r="D18" s="44">
        <f>+D19+D20+D21+D22+D23+D24</f>
        <v>287279.6</v>
      </c>
      <c r="I18" s="15"/>
    </row>
    <row r="19" spans="1:4" ht="19.5" customHeight="1">
      <c r="A19" s="23"/>
      <c r="B19" s="13"/>
      <c r="C19" s="1" t="s">
        <v>33</v>
      </c>
      <c r="D19" s="26">
        <f>2160+2880+24936+23548+5520</f>
        <v>59044</v>
      </c>
    </row>
    <row r="20" spans="1:4" ht="19.5" customHeight="1">
      <c r="A20" s="23"/>
      <c r="B20" s="13"/>
      <c r="C20" s="25" t="s">
        <v>34</v>
      </c>
      <c r="D20" s="24">
        <f>59736+57112+20818</f>
        <v>137666</v>
      </c>
    </row>
    <row r="21" spans="1:4" ht="19.5" customHeight="1">
      <c r="A21" s="23"/>
      <c r="B21" s="13"/>
      <c r="C21" s="1" t="s">
        <v>35</v>
      </c>
      <c r="D21" s="22">
        <f>21804+12300+6820</f>
        <v>40924</v>
      </c>
    </row>
    <row r="22" spans="1:4" ht="19.5" customHeight="1">
      <c r="A22" s="19"/>
      <c r="B22" s="11"/>
      <c r="C22" s="21" t="s">
        <v>36</v>
      </c>
      <c r="D22" s="9">
        <f>4198.7+2233+7645+7403+1116+8809.9</f>
        <v>31405.6</v>
      </c>
    </row>
    <row r="23" spans="1:9" s="14" customFormat="1" ht="19.5" customHeight="1">
      <c r="A23" s="19"/>
      <c r="B23" s="18"/>
      <c r="C23" s="13" t="s">
        <v>37</v>
      </c>
      <c r="D23" s="9">
        <v>7200</v>
      </c>
      <c r="I23" s="15"/>
    </row>
    <row r="24" spans="1:4" ht="19.5" customHeight="1">
      <c r="A24" s="12"/>
      <c r="B24" s="11"/>
      <c r="C24" s="13" t="s">
        <v>38</v>
      </c>
      <c r="D24" s="9">
        <v>11040</v>
      </c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 t="s">
        <v>23</v>
      </c>
      <c r="B26" s="18"/>
      <c r="C26" s="17" t="s">
        <v>39</v>
      </c>
      <c r="D26" s="16">
        <f>+D27</f>
        <v>23958.33</v>
      </c>
      <c r="I26" s="15"/>
    </row>
    <row r="27" spans="1:4" ht="19.5" customHeight="1">
      <c r="A27" s="12"/>
      <c r="B27" s="11"/>
      <c r="C27" s="13" t="s">
        <v>40</v>
      </c>
      <c r="D27" s="9">
        <v>23958.33</v>
      </c>
    </row>
    <row r="28" spans="1:9" s="14" customFormat="1" ht="19.5" customHeight="1">
      <c r="A28" s="19" t="s">
        <v>3</v>
      </c>
      <c r="B28" s="18"/>
      <c r="C28" s="20" t="s">
        <v>2</v>
      </c>
      <c r="D28" s="16">
        <f>+D29</f>
        <v>11991.669999999998</v>
      </c>
      <c r="I28" s="15"/>
    </row>
    <row r="29" spans="1:4" ht="19.5" customHeight="1">
      <c r="A29" s="12"/>
      <c r="B29" s="11"/>
      <c r="C29" s="13" t="s">
        <v>40</v>
      </c>
      <c r="D29" s="9">
        <f>35950-23958.33</f>
        <v>11991.669999999998</v>
      </c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+D26+D18+D8+D28</f>
        <v>659356.76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v>193139.04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D34" sqref="D34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512738.08</v>
      </c>
    </row>
    <row r="4" spans="1:4" ht="19.5" customHeight="1">
      <c r="A4" s="3" t="s">
        <v>6</v>
      </c>
      <c r="D4" s="2">
        <v>287280.1</v>
      </c>
    </row>
    <row r="5" spans="1:4" ht="19.5" customHeight="1">
      <c r="A5" s="3" t="s">
        <v>5</v>
      </c>
      <c r="D5" s="2">
        <f>1000+3450</f>
        <v>4450</v>
      </c>
    </row>
    <row r="6" spans="1:4" ht="19.5" customHeight="1">
      <c r="A6" s="3" t="s">
        <v>4</v>
      </c>
      <c r="D6" s="2">
        <v>9656</v>
      </c>
    </row>
    <row r="7" spans="1:6" ht="42" customHeight="1">
      <c r="A7" s="46" t="s">
        <v>18</v>
      </c>
      <c r="B7" s="46"/>
      <c r="C7" s="46"/>
      <c r="D7" s="46"/>
      <c r="F7" s="39"/>
    </row>
    <row r="8" spans="1:9" s="14" customFormat="1" ht="19.5" customHeight="1">
      <c r="A8" s="41" t="s">
        <v>19</v>
      </c>
      <c r="B8" s="20"/>
      <c r="C8" s="20" t="s">
        <v>20</v>
      </c>
      <c r="D8" s="42">
        <f>+D9</f>
        <v>99600</v>
      </c>
      <c r="E8" s="15"/>
      <c r="F8" s="40"/>
      <c r="I8" s="15"/>
    </row>
    <row r="9" spans="1:9" s="14" customFormat="1" ht="19.5" customHeight="1">
      <c r="A9" s="41" t="s">
        <v>10</v>
      </c>
      <c r="B9" s="20"/>
      <c r="C9" s="20" t="s">
        <v>21</v>
      </c>
      <c r="D9" s="33">
        <v>99600</v>
      </c>
      <c r="E9" s="15"/>
      <c r="F9" s="40"/>
      <c r="I9" s="15"/>
    </row>
    <row r="10" spans="1:6" ht="19.5" customHeight="1">
      <c r="A10" s="23"/>
      <c r="B10" s="13"/>
      <c r="C10" s="13"/>
      <c r="D10" s="9"/>
      <c r="E10" s="2"/>
      <c r="F10" s="39"/>
    </row>
    <row r="11" spans="1:9" s="35" customFormat="1" ht="19.5" customHeight="1">
      <c r="A11" s="23"/>
      <c r="B11" s="13"/>
      <c r="C11" s="34"/>
      <c r="D11" s="28"/>
      <c r="E11" s="36"/>
      <c r="F11" s="37"/>
      <c r="I11" s="36"/>
    </row>
    <row r="12" spans="1:9" s="35" customFormat="1" ht="19.5" customHeight="1">
      <c r="A12" s="23"/>
      <c r="B12" s="13"/>
      <c r="C12" s="13"/>
      <c r="D12" s="33"/>
      <c r="E12" s="36"/>
      <c r="F12" s="36"/>
      <c r="I12" s="36"/>
    </row>
    <row r="13" spans="1:9" s="35" customFormat="1" ht="19.5" customHeight="1">
      <c r="A13" s="23"/>
      <c r="B13" s="13"/>
      <c r="C13" s="34"/>
      <c r="D13" s="38"/>
      <c r="F13" s="37"/>
      <c r="I13" s="36"/>
    </row>
    <row r="14" spans="1:9" s="35" customFormat="1" ht="19.5" customHeight="1">
      <c r="A14" s="13"/>
      <c r="B14" s="13"/>
      <c r="C14" s="34"/>
      <c r="D14" s="28"/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23"/>
      <c r="B18" s="13"/>
      <c r="C18" s="25"/>
      <c r="D18" s="27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20"/>
      <c r="D23" s="16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4" ht="19.5" customHeight="1">
      <c r="A28" s="12"/>
      <c r="B28" s="11"/>
      <c r="C28" s="13"/>
      <c r="D28" s="9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+D8</f>
        <v>99600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f>+D3+D4+D5+D6-D33</f>
        <v>714524.1799999999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D9" sqref="D9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246311.01</v>
      </c>
    </row>
    <row r="4" spans="1:4" ht="19.5" customHeight="1">
      <c r="A4" s="3" t="s">
        <v>6</v>
      </c>
      <c r="D4" s="2">
        <f>23958.33+476166.67</f>
        <v>500125</v>
      </c>
    </row>
    <row r="5" ht="19.5" customHeight="1">
      <c r="A5" s="3" t="s">
        <v>5</v>
      </c>
    </row>
    <row r="6" ht="19.5" customHeight="1">
      <c r="A6" s="3" t="s">
        <v>4</v>
      </c>
    </row>
    <row r="7" spans="1:6" ht="42" customHeight="1">
      <c r="A7" s="46" t="s">
        <v>15</v>
      </c>
      <c r="B7" s="46"/>
      <c r="C7" s="46"/>
      <c r="D7" s="46"/>
      <c r="F7" s="39"/>
    </row>
    <row r="8" spans="1:9" s="14" customFormat="1" ht="19.5" customHeight="1">
      <c r="A8" s="41" t="s">
        <v>9</v>
      </c>
      <c r="B8" s="20"/>
      <c r="C8" s="20" t="s">
        <v>16</v>
      </c>
      <c r="D8" s="42">
        <f>221607.02+2800</f>
        <v>224407.02</v>
      </c>
      <c r="E8" s="15"/>
      <c r="F8" s="40"/>
      <c r="I8" s="15"/>
    </row>
    <row r="9" spans="1:9" s="14" customFormat="1" ht="19.5" customHeight="1">
      <c r="A9" s="41" t="s">
        <v>10</v>
      </c>
      <c r="B9" s="20"/>
      <c r="C9" s="20" t="s">
        <v>17</v>
      </c>
      <c r="D9" s="33">
        <v>9290.91</v>
      </c>
      <c r="E9" s="15"/>
      <c r="F9" s="40"/>
      <c r="I9" s="15"/>
    </row>
    <row r="10" spans="1:6" ht="19.5" customHeight="1">
      <c r="A10" s="23"/>
      <c r="B10" s="13"/>
      <c r="C10" s="13"/>
      <c r="D10" s="9"/>
      <c r="E10" s="2"/>
      <c r="F10" s="39"/>
    </row>
    <row r="11" spans="1:9" s="35" customFormat="1" ht="19.5" customHeight="1">
      <c r="A11" s="23"/>
      <c r="B11" s="13"/>
      <c r="C11" s="34"/>
      <c r="D11" s="28"/>
      <c r="E11" s="36"/>
      <c r="F11" s="37"/>
      <c r="I11" s="36"/>
    </row>
    <row r="12" spans="1:9" s="35" customFormat="1" ht="19.5" customHeight="1">
      <c r="A12" s="23"/>
      <c r="B12" s="13"/>
      <c r="C12" s="13"/>
      <c r="D12" s="33"/>
      <c r="E12" s="36"/>
      <c r="F12" s="36"/>
      <c r="I12" s="36"/>
    </row>
    <row r="13" spans="1:9" s="35" customFormat="1" ht="19.5" customHeight="1">
      <c r="A13" s="23"/>
      <c r="B13" s="13"/>
      <c r="C13" s="34"/>
      <c r="D13" s="38"/>
      <c r="F13" s="37"/>
      <c r="I13" s="36"/>
    </row>
    <row r="14" spans="1:9" s="35" customFormat="1" ht="19.5" customHeight="1">
      <c r="A14" s="13"/>
      <c r="B14" s="13"/>
      <c r="C14" s="34"/>
      <c r="D14" s="28"/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23"/>
      <c r="B18" s="13"/>
      <c r="C18" s="25"/>
      <c r="D18" s="27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20"/>
      <c r="D23" s="16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4" ht="19.5" customHeight="1">
      <c r="A28" s="12"/>
      <c r="B28" s="11"/>
      <c r="C28" s="13"/>
      <c r="D28" s="9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+D8+D9+D11</f>
        <v>233697.93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f>+D3+D4+D5+D6-D33</f>
        <v>512738.08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3">
      <selection activeCell="D36" sqref="D36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76776.41</v>
      </c>
    </row>
    <row r="4" spans="1:4" ht="19.5" customHeight="1">
      <c r="A4" s="3" t="s">
        <v>6</v>
      </c>
      <c r="D4" s="2">
        <f>344356.66+6309574.4+221607.02+9290.91</f>
        <v>6884828.99</v>
      </c>
    </row>
    <row r="5" spans="1:4" ht="19.5" customHeight="1">
      <c r="A5" s="3" t="s">
        <v>5</v>
      </c>
      <c r="D5" s="2">
        <v>3100</v>
      </c>
    </row>
    <row r="6" ht="19.5" customHeight="1">
      <c r="A6" s="3" t="s">
        <v>4</v>
      </c>
    </row>
    <row r="7" spans="1:6" ht="42" customHeight="1">
      <c r="A7" s="46" t="s">
        <v>13</v>
      </c>
      <c r="B7" s="46"/>
      <c r="C7" s="46"/>
      <c r="D7" s="46"/>
      <c r="F7" s="39"/>
    </row>
    <row r="8" spans="1:9" s="14" customFormat="1" ht="19.5" customHeight="1">
      <c r="A8" s="41" t="s">
        <v>9</v>
      </c>
      <c r="B8" s="20"/>
      <c r="C8" s="20" t="s">
        <v>11</v>
      </c>
      <c r="D8" s="42">
        <v>6349269.72</v>
      </c>
      <c r="E8" s="15"/>
      <c r="F8" s="40"/>
      <c r="I8" s="15"/>
    </row>
    <row r="9" spans="1:9" s="14" customFormat="1" ht="19.5" customHeight="1">
      <c r="A9" s="41" t="s">
        <v>10</v>
      </c>
      <c r="B9" s="20"/>
      <c r="C9" s="20" t="s">
        <v>12</v>
      </c>
      <c r="D9" s="33">
        <v>365279.73</v>
      </c>
      <c r="E9" s="15"/>
      <c r="F9" s="40"/>
      <c r="I9" s="15"/>
    </row>
    <row r="10" spans="1:6" ht="19.5" customHeight="1">
      <c r="A10" s="23" t="s">
        <v>3</v>
      </c>
      <c r="B10" s="13"/>
      <c r="C10" s="13" t="s">
        <v>2</v>
      </c>
      <c r="D10" s="9"/>
      <c r="E10" s="2"/>
      <c r="F10" s="39"/>
    </row>
    <row r="11" spans="1:9" s="35" customFormat="1" ht="19.5" customHeight="1">
      <c r="A11" s="23"/>
      <c r="B11" s="13"/>
      <c r="C11" s="34" t="s">
        <v>14</v>
      </c>
      <c r="D11" s="28">
        <f>110+10+225+3499.96</f>
        <v>3844.96</v>
      </c>
      <c r="E11" s="36"/>
      <c r="F11" s="37"/>
      <c r="I11" s="36"/>
    </row>
    <row r="12" spans="1:9" s="35" customFormat="1" ht="19.5" customHeight="1">
      <c r="A12" s="23"/>
      <c r="B12" s="13"/>
      <c r="C12" s="13"/>
      <c r="D12" s="33"/>
      <c r="E12" s="36"/>
      <c r="F12" s="36"/>
      <c r="I12" s="36"/>
    </row>
    <row r="13" spans="1:9" s="35" customFormat="1" ht="19.5" customHeight="1">
      <c r="A13" s="23"/>
      <c r="B13" s="13"/>
      <c r="C13" s="34"/>
      <c r="D13" s="38"/>
      <c r="F13" s="37"/>
      <c r="I13" s="36"/>
    </row>
    <row r="14" spans="1:9" s="35" customFormat="1" ht="19.5" customHeight="1">
      <c r="A14" s="13"/>
      <c r="B14" s="13"/>
      <c r="C14" s="34"/>
      <c r="D14" s="28"/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23"/>
      <c r="B18" s="13"/>
      <c r="C18" s="25"/>
      <c r="D18" s="27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20"/>
      <c r="D23" s="16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4" ht="19.5" customHeight="1">
      <c r="A28" s="12"/>
      <c r="B28" s="11"/>
      <c r="C28" s="13"/>
      <c r="D28" s="9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+D8+D9+D11</f>
        <v>6718394.409999999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v>246311.01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Milan</cp:lastModifiedBy>
  <dcterms:created xsi:type="dcterms:W3CDTF">2021-07-02T09:07:49Z</dcterms:created>
  <dcterms:modified xsi:type="dcterms:W3CDTF">2021-07-11T23:29:08Z</dcterms:modified>
  <cp:category/>
  <cp:version/>
  <cp:contentType/>
  <cp:contentStatus/>
</cp:coreProperties>
</file>