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3"/>
  </bookViews>
  <sheets>
    <sheet name="0505" sheetId="1" r:id="rId1"/>
    <sheet name="2904" sheetId="2" r:id="rId2"/>
    <sheet name="2804" sheetId="3" r:id="rId3"/>
    <sheet name="2704" sheetId="4" r:id="rId4"/>
    <sheet name="2604" sheetId="5" r:id="rId5"/>
    <sheet name="2304" sheetId="6" r:id="rId6"/>
    <sheet name="2204" sheetId="7" r:id="rId7"/>
    <sheet name="2104" sheetId="8" r:id="rId8"/>
    <sheet name="2004" sheetId="9" r:id="rId9"/>
    <sheet name="1904" sheetId="10" r:id="rId10"/>
    <sheet name="1604" sheetId="11" r:id="rId11"/>
    <sheet name="1504" sheetId="12" r:id="rId12"/>
    <sheet name="1304" sheetId="13" r:id="rId13"/>
    <sheet name="1404" sheetId="14" r:id="rId14"/>
    <sheet name="1204" sheetId="15" r:id="rId15"/>
    <sheet name="0904" sheetId="16" r:id="rId16"/>
    <sheet name="0804" sheetId="17" r:id="rId17"/>
    <sheet name="0704" sheetId="18" r:id="rId18"/>
    <sheet name="0604" sheetId="19" r:id="rId19"/>
    <sheet name="0504" sheetId="20" r:id="rId20"/>
    <sheet name="0204" sheetId="21" r:id="rId21"/>
    <sheet name="010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<sst xmlns="http://schemas.openxmlformats.org/spreadsheetml/2006/main" count="260" uniqueCount="85">
  <si>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</si>
  <si>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</si>
  <si>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</si>
  <si>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</si>
  <si>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</si>
  <si>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</si>
  <si>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</si>
  <si>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</si>
  <si>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</si>
  <si>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</si>
  <si>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</si>
  <si>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</si>
  <si>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</si>
  <si>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</si>
  <si>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</si>
  <si>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</si>
  <si>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</si>
  <si>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</si>
  <si>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</si>
  <si>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</si>
  <si>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</si>
  <si>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</si>
  <si>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</si>
  <si>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</si>
  <si>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</si>
  <si>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</si>
  <si>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</si>
  <si>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</si>
  <si>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</si>
  <si>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</si>
  <si>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</si>
  <si>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</si>
  <si>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</si>
  <si>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</si>
  <si>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</si>
  <si>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</si>
  <si>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</si>
  <si>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</si>
  <si>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</si>
  <si>
    <t>SPECIFIKACIJA IZVRŠENIH PLAĆANJA PO DOBAVLJAČIMA NA DAN  09.04.2021.</t>
  </si>
  <si>
    <t>roofs</t>
  </si>
  <si>
    <t>06c</t>
  </si>
  <si>
    <t>energenti</t>
  </si>
  <si>
    <t>jkp</t>
  </si>
  <si>
    <t>nis</t>
  </si>
  <si>
    <t>SPECIFIKACIJA IZVRŠENIH PLAĆANJA PO DOBAVLJAČIMA NA DAN  13.04.2021.</t>
  </si>
  <si>
    <t>SPECIFIKACIJA IZVRŠENIH PLAĆANJA PO DOBAVLJAČIMA NA DAN  12.04.2021.</t>
  </si>
  <si>
    <t>епс</t>
  </si>
  <si>
    <t>материјални</t>
  </si>
  <si>
    <t>лекови пацијенти</t>
  </si>
  <si>
    <t>дм радници</t>
  </si>
  <si>
    <t>3р</t>
  </si>
  <si>
    <t>062</t>
  </si>
  <si>
    <t>лекови директна плаћања</t>
  </si>
  <si>
    <t>06ј</t>
  </si>
  <si>
    <t>јубиларне</t>
  </si>
  <si>
    <t>министарство финансија</t>
  </si>
  <si>
    <t>SPECIFIKACIJA IZVRŠENIH PLAĆANJA PO DOBAVLJAČIMA NA DAN  14.04.2021.</t>
  </si>
  <si>
    <t>timok</t>
  </si>
  <si>
    <t>SPECIFIKACIJA IZVRŠENIH PLAĆANJA PO DOBAVLJAČIMA NA DAN  16.04.2021.</t>
  </si>
  <si>
    <t>SPECIFIKACIJA IZVRŠENIH PLAĆANJA PO DOBAVLJAČIMA NA DAN  15.04.2021.</t>
  </si>
  <si>
    <t>06a</t>
  </si>
  <si>
    <t>05a</t>
  </si>
  <si>
    <t>plata pzz</t>
  </si>
  <si>
    <t>plata stomatologija</t>
  </si>
  <si>
    <t>ptt</t>
  </si>
  <si>
    <t>bibo car</t>
  </si>
  <si>
    <t>js</t>
  </si>
  <si>
    <t>energoprodukt</t>
  </si>
  <si>
    <t>ministarstvi finansija</t>
  </si>
  <si>
    <t>ostali direktni</t>
  </si>
  <si>
    <t>neo yu dent</t>
  </si>
  <si>
    <t>SPECIFIKACIJA IZVRŠENIH PLAĆANJA PO DOBAVLJAČIMA NA DAN  20.04.2021.</t>
  </si>
  <si>
    <t>SPECIFIKACIJA IZVRŠENIH PLAĆANJA PO DOBAVLJAČIMA NA DAN  19.04.2021.</t>
  </si>
  <si>
    <t>SPECIFIKACIJA IZVRŠENIH PLAĆANJA PO DOBAVLJAČIMA NA DAN  21.04.2021.</t>
  </si>
  <si>
    <t>SPECIFIKACIJA IZVRŠENIH PLAĆANJA PO DOBAVLJAČIMA NA DAN  22.04.2021.</t>
  </si>
  <si>
    <t>sole komerc</t>
  </si>
  <si>
    <t>bit total</t>
  </si>
  <si>
    <t>dunav osiguranje</t>
  </si>
  <si>
    <t>SPECIFIKACIJA IZVRŠENIH PLAĆANJA PO DOBAVLJAČIMA NA DAN  23.04.2021.</t>
  </si>
  <si>
    <t>plata lokalna</t>
  </si>
  <si>
    <t>SPECIFIKACIJA IZVRŠENIH PLAĆANJA PO DOBAVLJAČIMA NA DAN  27.04.2021.</t>
  </si>
  <si>
    <t>SPECIFIKACIJA IZVRŠENIH PLAĆANJA PO DOBAVLJAČIMA NA DAN  26.04.2021.</t>
  </si>
  <si>
    <t>SPECIFIKACIJA IZVRŠENIH PLAĆANJA PO DOBAVLJAČIMA NA DAN  29.04.2021.</t>
  </si>
  <si>
    <t>SPECIFIKACIJA IZVRŠENIH PLAĆANJA PO DOBAVLJAČIMA NA DAN  28.04.2021.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</si>
</sst>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61" t="s">
        <v>83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93306.25</v>
      </c>
      <c r="E9" s="2"/>
      <c r="F9" s="10"/>
      <c r="I9" s="2"/>
    </row>
    <row r="10" spans="1:6" ht="19.5" customHeight="1">
      <c r="A10" s="35"/>
      <c r="B10" s="18"/>
      <c r="C10" s="18" t="s">
        <v>26</v>
      </c>
      <c r="D10" s="28">
        <f>4800+8400+10800+10800+2400+11520+6000+10800+10800+11160</f>
        <v>87480</v>
      </c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</f>
        <v>180786.25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+'1604'!D37</f>
        <v>419879.42999999993</v>
      </c>
    </row>
    <row r="4" spans="1:4" ht="19.5" customHeight="1">
      <c r="A4" s="3" t="s">
        <v>2</v>
      </c>
      <c r="D4" s="5">
        <f>405614.83+6340853.6</f>
        <v>6746468.43</v>
      </c>
    </row>
    <row r="5" spans="1:4" ht="19.5" customHeight="1">
      <c r="A5" s="3" t="s">
        <v>3</v>
      </c>
      <c r="D5" s="5">
        <f>423129.54-419884.26</f>
        <v>3245.2799999999697</v>
      </c>
    </row>
    <row r="6" ht="19.5" customHeight="1">
      <c r="A6" s="3" t="s">
        <v>4</v>
      </c>
    </row>
    <row r="7" spans="1:6" ht="42" customHeight="1">
      <c r="A7" s="61" t="s">
        <v>59</v>
      </c>
      <c r="B7" s="61"/>
      <c r="C7" s="61"/>
      <c r="D7" s="61"/>
      <c r="F7" s="6"/>
    </row>
    <row r="8" spans="1:9" s="1" customFormat="1" ht="19.5" customHeight="1">
      <c r="A8" s="7" t="s">
        <v>61</v>
      </c>
      <c r="B8" s="8"/>
      <c r="C8" s="8" t="s">
        <v>63</v>
      </c>
      <c r="D8" s="9">
        <v>6340853.6</v>
      </c>
      <c r="E8" s="2"/>
      <c r="F8" s="10"/>
      <c r="I8" s="2"/>
    </row>
    <row r="9" spans="1:9" s="1" customFormat="1" ht="19.5" customHeight="1">
      <c r="A9" s="7" t="s">
        <v>62</v>
      </c>
      <c r="B9" s="8"/>
      <c r="C9" s="18" t="s">
        <v>64</v>
      </c>
      <c r="D9" s="28">
        <v>405610</v>
      </c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6746463.6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423129.54000000004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+'1504'!D37</f>
        <v>613897.4299999999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60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</f>
        <v>194918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60000</v>
      </c>
      <c r="E9" s="2"/>
      <c r="F9" s="10"/>
      <c r="I9" s="2"/>
    </row>
    <row r="10" spans="1:6" ht="19.5" customHeight="1">
      <c r="A10" s="35"/>
      <c r="B10" s="18"/>
      <c r="C10" s="18" t="s">
        <v>58</v>
      </c>
      <c r="D10" s="28">
        <v>42078</v>
      </c>
      <c r="E10" s="5"/>
      <c r="F10" s="6"/>
    </row>
    <row r="11" spans="1:9" s="21" customFormat="1" ht="19.5" customHeight="1">
      <c r="A11" s="35"/>
      <c r="B11" s="18"/>
      <c r="C11" s="26" t="s">
        <v>26</v>
      </c>
      <c r="D11" s="27">
        <v>92840</v>
      </c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194918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419879.42999999993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+'1404'!D37</f>
        <v>112872.43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57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17" customFormat="1" ht="19.5" customHeight="1">
      <c r="A11" s="7"/>
      <c r="B11" s="8"/>
      <c r="C11" s="58"/>
      <c r="D11" s="59"/>
      <c r="E11" s="15"/>
      <c r="F11" s="16"/>
      <c r="I11" s="15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613897.4299999999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124235.51</v>
      </c>
    </row>
    <row r="4" spans="1:4" ht="19.5" customHeight="1">
      <c r="A4" s="3" t="s">
        <v>2</v>
      </c>
      <c r="D4" s="5">
        <f>98699+43422+2850+42360+1428+31092-21360</f>
        <v>198491</v>
      </c>
    </row>
    <row r="5" spans="1:4" ht="19.5" customHeight="1">
      <c r="A5" s="3" t="s">
        <v>3</v>
      </c>
      <c r="D5" s="5">
        <v>4650</v>
      </c>
    </row>
    <row r="6" spans="1:4" ht="19.5" customHeight="1">
      <c r="A6" s="3" t="s">
        <v>4</v>
      </c>
      <c r="D6" s="5">
        <f>113530.82-70810.82</f>
        <v>42720</v>
      </c>
    </row>
    <row r="7" spans="1:6" ht="42" customHeight="1">
      <c r="A7" s="61" t="s">
        <v>46</v>
      </c>
      <c r="B7" s="61"/>
      <c r="C7" s="61"/>
      <c r="D7" s="61"/>
      <c r="F7" s="6"/>
    </row>
    <row r="8" spans="1:9" s="1" customFormat="1" ht="19.5" customHeight="1">
      <c r="A8" s="7" t="s">
        <v>52</v>
      </c>
      <c r="B8" s="8"/>
      <c r="C8" s="8" t="s">
        <v>53</v>
      </c>
      <c r="D8" s="9">
        <f>43422+2850+42360+1428+31092+21360</f>
        <v>142512</v>
      </c>
      <c r="E8" s="2"/>
      <c r="F8" s="10"/>
      <c r="I8" s="2"/>
    </row>
    <row r="9" spans="1:9" s="17" customFormat="1" ht="19.5" customHeight="1">
      <c r="A9" s="11" t="s">
        <v>54</v>
      </c>
      <c r="B9" s="12"/>
      <c r="C9" s="17" t="s">
        <v>55</v>
      </c>
      <c r="D9" s="60">
        <f>90849+7850.1</f>
        <v>98699.1</v>
      </c>
      <c r="E9" s="15"/>
      <c r="F9" s="16"/>
      <c r="I9" s="15"/>
    </row>
    <row r="10" spans="1:9" s="21" customFormat="1" ht="19.5" customHeight="1">
      <c r="A10" s="8" t="s">
        <v>51</v>
      </c>
      <c r="B10" s="8"/>
      <c r="C10" s="18" t="s">
        <v>48</v>
      </c>
      <c r="D10" s="9">
        <f>+D11</f>
        <v>15354.59</v>
      </c>
      <c r="E10" s="20"/>
      <c r="F10" s="20"/>
      <c r="I10" s="20"/>
    </row>
    <row r="11" spans="1:9" s="17" customFormat="1" ht="19.5" customHeight="1">
      <c r="A11" s="22"/>
      <c r="B11" s="23"/>
      <c r="C11" s="24" t="s">
        <v>56</v>
      </c>
      <c r="D11" s="25">
        <f>14822.57+242.52+289.5</f>
        <v>15354.59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v>256565.69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113530.82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26" sqref="G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113530.82</v>
      </c>
    </row>
    <row r="4" spans="1:4" ht="19.5" customHeight="1">
      <c r="A4" s="3" t="s">
        <v>2</v>
      </c>
      <c r="D4" s="5">
        <v>255659.53</v>
      </c>
    </row>
    <row r="5" spans="1:4" ht="19.5" customHeight="1">
      <c r="A5" s="3" t="s">
        <v>3</v>
      </c>
      <c r="D5" s="5">
        <v>5650</v>
      </c>
    </row>
    <row r="6" ht="19.5" customHeight="1">
      <c r="A6" s="3" t="s">
        <v>4</v>
      </c>
    </row>
    <row r="7" spans="1:6" ht="42" customHeight="1">
      <c r="A7" s="61" t="s">
        <v>45</v>
      </c>
      <c r="B7" s="61"/>
      <c r="C7" s="61"/>
      <c r="D7" s="61"/>
      <c r="F7" s="6"/>
    </row>
    <row r="8" spans="1:9" s="1" customFormat="1" ht="19.5" customHeight="1">
      <c r="A8" s="7" t="s">
        <v>51</v>
      </c>
      <c r="B8" s="8"/>
      <c r="C8" s="8" t="s">
        <v>48</v>
      </c>
      <c r="D8" s="9">
        <f>+D9+D10</f>
        <v>6308.389999999999</v>
      </c>
      <c r="E8" s="2"/>
      <c r="F8" s="10"/>
      <c r="I8" s="2"/>
    </row>
    <row r="9" spans="1:9" s="1" customFormat="1" ht="19.5" customHeight="1">
      <c r="A9" s="7"/>
      <c r="B9" s="8"/>
      <c r="C9" s="18" t="s">
        <v>49</v>
      </c>
      <c r="D9" s="28">
        <f>2234.4+2073.99</f>
        <v>4308.389999999999</v>
      </c>
      <c r="E9" s="2"/>
      <c r="F9" s="10"/>
      <c r="I9" s="2"/>
    </row>
    <row r="10" spans="1:6" ht="19.5" customHeight="1">
      <c r="A10" s="35"/>
      <c r="B10" s="18"/>
      <c r="C10" s="18" t="s">
        <v>50</v>
      </c>
      <c r="D10" s="28">
        <v>2000</v>
      </c>
      <c r="E10" s="5"/>
      <c r="F10" s="6"/>
    </row>
    <row r="11" spans="1:9" s="17" customFormat="1" ht="19.5" customHeight="1">
      <c r="A11" s="7" t="s">
        <v>41</v>
      </c>
      <c r="B11" s="8"/>
      <c r="C11" s="58" t="s">
        <v>42</v>
      </c>
      <c r="D11" s="59"/>
      <c r="E11" s="15"/>
      <c r="F11" s="16"/>
      <c r="I11" s="15"/>
    </row>
    <row r="12" spans="1:9" s="21" customFormat="1" ht="19.5" customHeight="1">
      <c r="A12" s="8"/>
      <c r="B12" s="8"/>
      <c r="C12" s="18" t="s">
        <v>47</v>
      </c>
      <c r="D12" s="19">
        <v>255659.53</v>
      </c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261967.91999999998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112872.43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+'0904'!D35</f>
        <v>2316101.77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1" t="s">
        <v>39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40</v>
      </c>
      <c r="D8" s="9">
        <f>519557.67+2591.49</f>
        <v>522149.16</v>
      </c>
      <c r="E8" s="2"/>
      <c r="F8" s="10"/>
      <c r="I8" s="2"/>
    </row>
    <row r="9" spans="1:9" s="17" customFormat="1" ht="19.5" customHeight="1">
      <c r="A9" s="11" t="s">
        <v>41</v>
      </c>
      <c r="B9" s="12"/>
      <c r="C9" s="13" t="s">
        <v>42</v>
      </c>
      <c r="D9" s="14"/>
      <c r="E9" s="15"/>
      <c r="F9" s="16"/>
      <c r="I9" s="15"/>
    </row>
    <row r="10" spans="1:9" s="21" customFormat="1" ht="19.5" customHeight="1">
      <c r="A10" s="8"/>
      <c r="B10" s="8"/>
      <c r="C10" s="18" t="s">
        <v>43</v>
      </c>
      <c r="D10" s="19">
        <v>421872.4</v>
      </c>
      <c r="E10" s="20"/>
      <c r="F10" s="20"/>
      <c r="I10" s="20"/>
    </row>
    <row r="11" spans="1:9" s="17" customFormat="1" ht="19.5" customHeight="1">
      <c r="A11" s="22"/>
      <c r="B11" s="23"/>
      <c r="C11" s="24" t="s">
        <v>44</v>
      </c>
      <c r="D11" s="25">
        <f>331466.68+227239.55+417850.28+271788.19</f>
        <v>1248344.7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2192366.26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124235.51000000024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61" t="s">
        <v>38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61" t="s">
        <v>37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61" t="s">
        <v>30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61" t="s">
        <v>19</v>
      </c>
      <c r="B7" s="61"/>
      <c r="C7" s="61"/>
      <c r="D7" s="61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118840.83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2470</v>
      </c>
    </row>
    <row r="6" ht="19.5" customHeight="1">
      <c r="A6" s="3" t="s">
        <v>4</v>
      </c>
    </row>
    <row r="7" spans="1:6" ht="42" customHeight="1">
      <c r="A7" s="61" t="s">
        <v>84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121310.83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1" t="s">
        <v>5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+'2704'!D37</f>
        <v>118040.83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61" t="s">
        <v>81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3" sqref="D3: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+'2604'!D37</f>
        <v>56632.08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7500+1450</f>
        <v>8950</v>
      </c>
    </row>
    <row r="6" spans="1:4" ht="19.5" customHeight="1">
      <c r="A6" s="3" t="s">
        <v>4</v>
      </c>
      <c r="D6" s="5">
        <v>3547260.48</v>
      </c>
    </row>
    <row r="7" spans="1:6" ht="42" customHeight="1">
      <c r="A7" s="61" t="s">
        <v>82</v>
      </c>
      <c r="B7" s="61"/>
      <c r="C7" s="61"/>
      <c r="D7" s="61"/>
      <c r="F7" s="6"/>
    </row>
    <row r="8" spans="1:9" s="1" customFormat="1" ht="19.5" customHeight="1">
      <c r="A8" s="7" t="s">
        <v>61</v>
      </c>
      <c r="B8" s="8"/>
      <c r="C8" s="8" t="s">
        <v>80</v>
      </c>
      <c r="D8" s="9">
        <v>3547260.48</v>
      </c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3547260.48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+'2304'!D37</f>
        <v>49473.69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2850</v>
      </c>
    </row>
    <row r="6" spans="1:4" ht="19.5" customHeight="1">
      <c r="A6" s="3" t="s">
        <v>4</v>
      </c>
      <c r="D6" s="5">
        <v>4308.39</v>
      </c>
    </row>
    <row r="7" spans="1:6" ht="42" customHeight="1">
      <c r="A7" s="61" t="s">
        <v>79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56632.08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+'2204'!D37</f>
        <v>526563.51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61" t="s">
        <v>75</v>
      </c>
      <c r="B7" s="61"/>
      <c r="C7" s="61"/>
      <c r="D7" s="61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276030</v>
      </c>
      <c r="E8" s="2"/>
      <c r="F8" s="10"/>
      <c r="I8" s="2"/>
    </row>
    <row r="9" spans="1:9" s="1" customFormat="1" ht="19.5" customHeight="1">
      <c r="A9" s="7"/>
      <c r="B9" s="8"/>
      <c r="C9" s="18" t="s">
        <v>76</v>
      </c>
      <c r="D9" s="28">
        <v>276030</v>
      </c>
      <c r="E9" s="2"/>
      <c r="F9" s="10"/>
      <c r="I9" s="2"/>
    </row>
    <row r="10" spans="1:9" s="1" customFormat="1" ht="19.5" customHeight="1">
      <c r="A10" s="7" t="s">
        <v>17</v>
      </c>
      <c r="B10" s="8"/>
      <c r="C10" s="8" t="s">
        <v>20</v>
      </c>
      <c r="D10" s="9">
        <f>+D11+D12+D13+D14</f>
        <v>201759.82</v>
      </c>
      <c r="E10" s="2"/>
      <c r="F10" s="10"/>
      <c r="I10" s="2"/>
    </row>
    <row r="11" spans="1:9" s="21" customFormat="1" ht="19.5" customHeight="1">
      <c r="A11" s="35"/>
      <c r="B11" s="18"/>
      <c r="C11" s="26" t="s">
        <v>27</v>
      </c>
      <c r="D11" s="27">
        <v>83206.25</v>
      </c>
      <c r="E11" s="20"/>
      <c r="F11" s="29"/>
      <c r="I11" s="20"/>
    </row>
    <row r="12" spans="1:9" s="21" customFormat="1" ht="19.5" customHeight="1">
      <c r="A12" s="8"/>
      <c r="B12" s="8"/>
      <c r="C12" s="18" t="s">
        <v>77</v>
      </c>
      <c r="D12" s="28">
        <v>99600</v>
      </c>
      <c r="E12" s="20"/>
      <c r="F12" s="20"/>
      <c r="I12" s="20"/>
    </row>
    <row r="13" spans="1:9" s="17" customFormat="1" ht="19.5" customHeight="1">
      <c r="A13" s="7"/>
      <c r="B13" s="8"/>
      <c r="C13" s="26" t="s">
        <v>78</v>
      </c>
      <c r="D13" s="27">
        <f>2006+5192+3465</f>
        <v>10663</v>
      </c>
      <c r="F13" s="16"/>
      <c r="I13" s="15"/>
    </row>
    <row r="14" spans="1:9" s="17" customFormat="1" ht="19.5" customHeight="1">
      <c r="A14" s="8"/>
      <c r="B14" s="8"/>
      <c r="C14" s="26" t="s">
        <v>18</v>
      </c>
      <c r="D14" s="27">
        <f>7877.32+306.25+107</f>
        <v>8290.57</v>
      </c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477789.82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49473.69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: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+'2104'!D37</f>
        <v>525663.51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74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526563.51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426129.54</v>
      </c>
    </row>
    <row r="4" spans="1:4" ht="19.5" customHeight="1">
      <c r="A4" s="3" t="s">
        <v>2</v>
      </c>
      <c r="D4" s="5">
        <v>276000</v>
      </c>
    </row>
    <row r="5" spans="1:4" ht="19.5" customHeight="1">
      <c r="A5" s="3" t="s">
        <v>3</v>
      </c>
      <c r="D5" s="5">
        <f>2600+1550</f>
        <v>4150</v>
      </c>
    </row>
    <row r="6" ht="19.5" customHeight="1">
      <c r="A6" s="3" t="s">
        <v>4</v>
      </c>
    </row>
    <row r="7" spans="1:6" ht="42" customHeight="1">
      <c r="A7" s="61" t="s">
        <v>72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</f>
        <v>132699.37</v>
      </c>
      <c r="E8" s="2"/>
      <c r="F8" s="10"/>
      <c r="I8" s="2"/>
    </row>
    <row r="9" spans="1:9" s="1" customFormat="1" ht="19.5" customHeight="1">
      <c r="A9" s="7"/>
      <c r="B9" s="8"/>
      <c r="C9" s="18" t="s">
        <v>65</v>
      </c>
      <c r="D9" s="28">
        <f>2371+12550</f>
        <v>14921</v>
      </c>
      <c r="E9" s="2"/>
      <c r="F9" s="10"/>
      <c r="I9" s="2"/>
    </row>
    <row r="10" spans="1:6" ht="19.5" customHeight="1">
      <c r="A10" s="35"/>
      <c r="B10" s="18"/>
      <c r="C10" s="18" t="s">
        <v>21</v>
      </c>
      <c r="D10" s="28">
        <v>44000</v>
      </c>
      <c r="E10" s="5"/>
      <c r="F10" s="6"/>
    </row>
    <row r="11" spans="1:9" s="21" customFormat="1" ht="19.5" customHeight="1">
      <c r="A11" s="35"/>
      <c r="B11" s="18"/>
      <c r="C11" s="26" t="s">
        <v>66</v>
      </c>
      <c r="D11" s="27">
        <v>61512.75</v>
      </c>
      <c r="E11" s="20"/>
      <c r="F11" s="29"/>
      <c r="I11" s="20"/>
    </row>
    <row r="12" spans="1:9" s="21" customFormat="1" ht="19.5" customHeight="1">
      <c r="A12" s="8"/>
      <c r="B12" s="8"/>
      <c r="C12" s="18" t="s">
        <v>67</v>
      </c>
      <c r="D12" s="19">
        <f>1008.58+1797.12</f>
        <v>2805.7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4284</v>
      </c>
      <c r="F13" s="16"/>
      <c r="I13" s="15"/>
    </row>
    <row r="14" spans="1:9" s="17" customFormat="1" ht="19.5" customHeight="1">
      <c r="A14" s="8"/>
      <c r="B14" s="8"/>
      <c r="C14" s="26" t="s">
        <v>69</v>
      </c>
      <c r="D14" s="27">
        <f>4440.51+475.41+260</f>
        <v>5175.92</v>
      </c>
      <c r="F14" s="16"/>
      <c r="I14" s="15"/>
    </row>
    <row r="15" spans="1:9" s="17" customFormat="1" ht="19.5" customHeight="1">
      <c r="A15" s="8" t="s">
        <v>28</v>
      </c>
      <c r="B15" s="8"/>
      <c r="C15" s="8" t="s">
        <v>70</v>
      </c>
      <c r="D15" s="9">
        <f>+D16</f>
        <v>47916.66</v>
      </c>
      <c r="F15" s="16"/>
      <c r="I15" s="15"/>
    </row>
    <row r="16" spans="1:6" ht="19.5" customHeight="1">
      <c r="A16" s="8"/>
      <c r="B16" s="8"/>
      <c r="C16" s="26" t="s">
        <v>71</v>
      </c>
      <c r="D16" s="27">
        <v>47916.66</v>
      </c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180616.03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525663.51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+'1904'!D37</f>
        <v>423129.54000000004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61" t="s">
        <v>73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426129.54000000004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2021-04-02T06:43:22Z</dcterms:created>
  <dcterms:modified xsi:type="dcterms:W3CDTF">2021-05-05T07:41:39Z</dcterms:modified>
  <cp:category/>
  <cp:version/>
  <cp:contentType/>
  <cp:contentStatus/>
</cp:coreProperties>
</file>