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3"/>
  </bookViews>
  <sheets>
    <sheet name="0904" sheetId="1" r:id="rId1"/>
    <sheet name="0804" sheetId="2" r:id="rId2"/>
    <sheet name="0704" sheetId="3" r:id="rId3"/>
    <sheet name="0604" sheetId="4" r:id="rId4"/>
    <sheet name="0504" sheetId="5" r:id="rId5"/>
    <sheet name="0204" sheetId="6" r:id="rId6"/>
    <sheet name="0104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<sst xmlns="http://schemas.openxmlformats.org/spreadsheetml/2006/main" count="85" uniqueCount="39">
  <si>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</si>
  <si>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</si>
  <si>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</si>
  <si>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</si>
  <si>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</si>
  <si>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31.03.2021.</t>
  </si>
  <si>
    <t>Ukupno izvrsena placanja</t>
  </si>
  <si>
    <t>Stanje na računu 840-729661-47</t>
  </si>
  <si>
    <t>SPECIFIKACIJA IZVRŠENIH PLAĆANJA PO DOBAVLJAČIMA NA DAN  02.04.2021.</t>
  </si>
  <si>
    <t>06A</t>
  </si>
  <si>
    <t>05A</t>
  </si>
  <si>
    <t>06B</t>
  </si>
  <si>
    <t>05B</t>
  </si>
  <si>
    <t>PLATA PZZ</t>
  </si>
  <si>
    <t>PLATA STOMATOLOGIJA</t>
  </si>
  <si>
    <t>PREVOZ PZZ</t>
  </si>
  <si>
    <t>PREVOZ STOMATOLOGIJA</t>
  </si>
  <si>
    <t>06e</t>
  </si>
  <si>
    <t>ministarstvo finansija</t>
  </si>
  <si>
    <t>SPECIFIKACIJA IZVRŠENIH PLAĆANJA PO DOBAVLJAČIMA NA DAN  05.04.2021.</t>
  </si>
  <si>
    <t>materijalni</t>
  </si>
  <si>
    <t>sperlic</t>
  </si>
  <si>
    <t>vintec</t>
  </si>
  <si>
    <t>pajkic</t>
  </si>
  <si>
    <t>papirdol</t>
  </si>
  <si>
    <t>jkp dm</t>
  </si>
  <si>
    <t>dnevnice</t>
  </si>
  <si>
    <t>vodovod</t>
  </si>
  <si>
    <t>05e</t>
  </si>
  <si>
    <t>ostali direktbi</t>
  </si>
  <si>
    <t>SPECIFIKACIJA IZVRŠENIH PLAĆANJA PO DOBAVLJAČIMA NA DAN  06.04.2021.</t>
  </si>
  <si>
    <t>3R</t>
  </si>
  <si>
    <t>participacija</t>
  </si>
  <si>
    <t>06x</t>
  </si>
  <si>
    <t>nagrade</t>
  </si>
  <si>
    <t>06i</t>
  </si>
  <si>
    <t>finansiranje invalida</t>
  </si>
  <si>
    <t>SPECIFIKACIJA IZVRŠENIH PLAĆANJA PO DOBAVLJAČIMA NA DAN  07.04.2021.</t>
  </si>
  <si>
    <t>SPECIFIKACIJA IZVRŠENIH PLAĆANJA PO DOBAVLJAČIMA NA DAN  08.04.2021.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</si>
</sst>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3" fillId="0" borderId="12" xfId="0" applyFont="1" applyBorder="1" applyAlignment="1">
      <alignment wrapText="1"/>
    </xf>
    <xf numFmtId="4" fontId="43" fillId="0" borderId="12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3" fillId="0" borderId="14" xfId="0" applyFont="1" applyBorder="1" applyAlignment="1">
      <alignment wrapText="1"/>
    </xf>
    <xf numFmtId="4" fontId="43" fillId="0" borderId="14" xfId="0" applyNumberFormat="1" applyFont="1" applyBorder="1" applyAlignment="1">
      <alignment horizontal="right" wrapText="1"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1" fillId="0" borderId="0" xfId="0" applyNumberFormat="1" applyFont="1" applyAlignment="1">
      <alignment horizontal="left"/>
    </xf>
    <xf numFmtId="0" fontId="43" fillId="0" borderId="15" xfId="0" applyFont="1" applyBorder="1" applyAlignment="1">
      <alignment wrapText="1"/>
    </xf>
    <xf numFmtId="4" fontId="43" fillId="0" borderId="15" xfId="0" applyNumberFormat="1" applyFont="1" applyBorder="1" applyAlignment="1">
      <alignment horizontal="right" wrapText="1"/>
    </xf>
    <xf numFmtId="4" fontId="4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44" fillId="0" borderId="15" xfId="0" applyFont="1" applyBorder="1" applyAlignment="1">
      <alignment wrapText="1"/>
    </xf>
    <xf numFmtId="4" fontId="44" fillId="0" borderId="15" xfId="0" applyNumberFormat="1" applyFont="1" applyBorder="1" applyAlignment="1">
      <alignment wrapText="1"/>
    </xf>
    <xf numFmtId="4" fontId="43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44" fillId="0" borderId="12" xfId="0" applyFont="1" applyBorder="1" applyAlignment="1">
      <alignment wrapText="1"/>
    </xf>
    <xf numFmtId="4" fontId="44" fillId="0" borderId="12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horizontal="right" wrapText="1"/>
    </xf>
    <xf numFmtId="4" fontId="44" fillId="0" borderId="15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4"/>
      <sheetName val="3103"/>
      <sheetName val="3003"/>
      <sheetName val="2903"/>
      <sheetName val="2603"/>
      <sheetName val="2503"/>
      <sheetName val="2403"/>
      <sheetName val="2303"/>
      <sheetName val="2203"/>
      <sheetName val="1803"/>
      <sheetName val="1703"/>
      <sheetName val="1603"/>
      <sheetName val="1503"/>
      <sheetName val="1203"/>
      <sheetName val="1103"/>
      <sheetName val="1003"/>
      <sheetName val="0903"/>
      <sheetName val="0803"/>
      <sheetName val="0503"/>
      <sheetName val="0403"/>
      <sheetName val="0303"/>
      <sheetName val="0203"/>
    </sheetNames>
    <sheetDataSet>
      <sheetData sheetId="1">
        <row r="35">
          <cell r="D35">
            <v>144542.72999999998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6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+'0804'!D35</f>
        <v>1792894.1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3650</v>
      </c>
    </row>
    <row r="6" spans="1:4" ht="19.5" customHeight="1">
      <c r="A6" s="3" t="s">
        <v>4</v>
      </c>
      <c r="D6" s="5">
        <v>519557.67</v>
      </c>
    </row>
    <row r="7" spans="1:6" ht="42" customHeight="1">
      <c r="A7" s="56" t="s">
        <v>38</v>
      </c>
      <c r="B7" s="56"/>
      <c r="C7" s="56"/>
      <c r="D7" s="56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2316101.77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9">
      <selection activeCell="A8" sqref="A8:IV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+'0704'!D35</f>
        <v>1780502.61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9550+250+2591.49</f>
        <v>12391.49</v>
      </c>
    </row>
    <row r="6" ht="19.5" customHeight="1">
      <c r="A6" s="3" t="s">
        <v>4</v>
      </c>
    </row>
    <row r="7" spans="1:6" ht="42" customHeight="1">
      <c r="A7" s="56" t="s">
        <v>37</v>
      </c>
      <c r="B7" s="56"/>
      <c r="C7" s="56"/>
      <c r="D7" s="56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1792894.1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C25" sqref="C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1778002.61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2500</v>
      </c>
    </row>
    <row r="6" ht="19.5" customHeight="1">
      <c r="A6" s="3" t="s">
        <v>4</v>
      </c>
    </row>
    <row r="7" spans="1:6" ht="42" customHeight="1">
      <c r="A7" s="56" t="s">
        <v>30</v>
      </c>
      <c r="B7" s="56"/>
      <c r="C7" s="56"/>
      <c r="D7" s="56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8"/>
      <c r="B10" s="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9" s="1" customFormat="1" ht="19.5" customHeight="1">
      <c r="A16" s="7"/>
      <c r="B16" s="8"/>
      <c r="C16" s="36"/>
      <c r="D16" s="55"/>
      <c r="I16" s="2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1780502.61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I13" sqref="I1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5" width="13.140625" style="4" bestFit="1" customWidth="1"/>
    <col min="6" max="7" width="9.140625" style="4" customWidth="1"/>
    <col min="8" max="8" width="13.140625" style="5" bestFit="1" customWidth="1"/>
    <col min="9" max="16384" width="9.140625" style="4" customWidth="1"/>
  </cols>
  <sheetData>
    <row r="1" spans="1:8" s="1" customFormat="1" ht="19.5" customHeight="1">
      <c r="A1" s="1" t="s">
        <v>0</v>
      </c>
      <c r="D1" s="2"/>
      <c r="H1" s="2"/>
    </row>
    <row r="2" ht="14.25" customHeight="1"/>
    <row r="3" spans="1:4" ht="19.5" customHeight="1">
      <c r="A3" s="3" t="s">
        <v>1</v>
      </c>
      <c r="D3" s="5">
        <f>+'0504'!D35</f>
        <v>254217.58000000007</v>
      </c>
    </row>
    <row r="4" spans="1:4" ht="19.5" customHeight="1">
      <c r="A4" s="3" t="s">
        <v>2</v>
      </c>
      <c r="D4" s="5">
        <f>1670217.1+661391.87+23958.33+476166.67</f>
        <v>2831733.97</v>
      </c>
    </row>
    <row r="5" spans="1:4" ht="19.5" customHeight="1">
      <c r="A5" s="3" t="s">
        <v>3</v>
      </c>
      <c r="D5" s="5">
        <v>3700</v>
      </c>
    </row>
    <row r="6" ht="19.5" customHeight="1">
      <c r="A6" s="3" t="s">
        <v>4</v>
      </c>
    </row>
    <row r="7" spans="1:4" ht="42" customHeight="1">
      <c r="A7" s="56" t="s">
        <v>19</v>
      </c>
      <c r="B7" s="56"/>
      <c r="C7" s="56"/>
      <c r="D7" s="56"/>
    </row>
    <row r="8" spans="1:8" s="1" customFormat="1" ht="19.5" customHeight="1">
      <c r="A8" s="7" t="s">
        <v>17</v>
      </c>
      <c r="B8" s="8"/>
      <c r="C8" s="8" t="s">
        <v>20</v>
      </c>
      <c r="D8" s="9">
        <f>+D9+D10+D11+D12+D13+D14+D15</f>
        <v>476166.67</v>
      </c>
      <c r="E8" s="2"/>
      <c r="H8" s="2"/>
    </row>
    <row r="9" spans="1:8" s="17" customFormat="1" ht="19.5" customHeight="1">
      <c r="A9" s="11"/>
      <c r="B9" s="12"/>
      <c r="C9" s="13" t="s">
        <v>21</v>
      </c>
      <c r="D9" s="14">
        <v>50450</v>
      </c>
      <c r="E9" s="15"/>
      <c r="H9" s="15"/>
    </row>
    <row r="10" spans="1:8" s="21" customFormat="1" ht="19.5" customHeight="1">
      <c r="A10" s="8"/>
      <c r="B10" s="8"/>
      <c r="C10" s="18" t="s">
        <v>22</v>
      </c>
      <c r="D10" s="28">
        <v>30480</v>
      </c>
      <c r="E10" s="20"/>
      <c r="H10" s="20"/>
    </row>
    <row r="11" spans="1:8" s="17" customFormat="1" ht="19.5" customHeight="1">
      <c r="A11" s="22"/>
      <c r="B11" s="23"/>
      <c r="C11" s="24" t="s">
        <v>23</v>
      </c>
      <c r="D11" s="25">
        <v>53562</v>
      </c>
      <c r="H11" s="15"/>
    </row>
    <row r="12" spans="1:8" s="17" customFormat="1" ht="19.5" customHeight="1">
      <c r="A12" s="8"/>
      <c r="B12" s="8"/>
      <c r="C12" s="26" t="s">
        <v>24</v>
      </c>
      <c r="D12" s="27">
        <f>31152+56526</f>
        <v>87678</v>
      </c>
      <c r="H12" s="15"/>
    </row>
    <row r="13" spans="1:8" s="21" customFormat="1" ht="19.5" customHeight="1">
      <c r="A13" s="18"/>
      <c r="B13" s="18"/>
      <c r="C13" s="18" t="s">
        <v>25</v>
      </c>
      <c r="D13" s="28">
        <v>36292.42</v>
      </c>
      <c r="H13" s="20"/>
    </row>
    <row r="14" spans="1:4" ht="19.5" customHeight="1">
      <c r="A14" s="8"/>
      <c r="B14" s="8"/>
      <c r="C14" s="30" t="s">
        <v>26</v>
      </c>
      <c r="D14" s="31">
        <f>7200+6000+13200+7200+1200+18720+22800+9600+3600</f>
        <v>89520</v>
      </c>
    </row>
    <row r="15" spans="1:4" ht="19.5" customHeight="1">
      <c r="A15" s="33"/>
      <c r="B15" s="34"/>
      <c r="C15" s="30" t="s">
        <v>27</v>
      </c>
      <c r="D15" s="31">
        <f>12345.41+115838.84</f>
        <v>128184.25</v>
      </c>
    </row>
    <row r="16" spans="1:8" s="1" customFormat="1" ht="19.5" customHeight="1">
      <c r="A16" s="7" t="s">
        <v>28</v>
      </c>
      <c r="B16" s="8"/>
      <c r="C16" s="36" t="s">
        <v>29</v>
      </c>
      <c r="D16" s="55">
        <f>+D17</f>
        <v>23958</v>
      </c>
      <c r="H16" s="2"/>
    </row>
    <row r="17" spans="1:4" ht="19.5" customHeight="1">
      <c r="A17" s="35"/>
      <c r="B17" s="18"/>
      <c r="C17" s="4" t="s">
        <v>27</v>
      </c>
      <c r="D17" s="31">
        <v>23958</v>
      </c>
    </row>
    <row r="18" spans="1:8" s="1" customFormat="1" ht="19.5" customHeight="1">
      <c r="A18" s="7" t="s">
        <v>31</v>
      </c>
      <c r="B18" s="8"/>
      <c r="C18" s="36" t="s">
        <v>32</v>
      </c>
      <c r="D18" s="37">
        <f>+D19</f>
        <v>19545.399999999994</v>
      </c>
      <c r="H18" s="2"/>
    </row>
    <row r="19" spans="1:4" ht="19.5" customHeight="1">
      <c r="A19" s="35"/>
      <c r="B19" s="18"/>
      <c r="C19" s="4" t="s">
        <v>27</v>
      </c>
      <c r="D19" s="38">
        <f>135384.24-115838.84</f>
        <v>19545.399999999994</v>
      </c>
    </row>
    <row r="20" spans="1:4" ht="19.5" customHeight="1">
      <c r="A20" s="39"/>
      <c r="B20" s="34"/>
      <c r="C20" s="30"/>
      <c r="D20" s="38"/>
    </row>
    <row r="21" spans="1:8" s="1" customFormat="1" ht="19.5" customHeight="1">
      <c r="A21" s="39" t="s">
        <v>33</v>
      </c>
      <c r="B21" s="40"/>
      <c r="C21" s="8" t="s">
        <v>34</v>
      </c>
      <c r="D21" s="42">
        <v>661391.87</v>
      </c>
      <c r="H21" s="2"/>
    </row>
    <row r="22" spans="1:4" ht="19.5" customHeight="1">
      <c r="A22" s="39"/>
      <c r="B22" s="34"/>
      <c r="C22" s="8"/>
      <c r="D22" s="42"/>
    </row>
    <row r="23" spans="1:8" s="1" customFormat="1" ht="19.5" customHeight="1">
      <c r="A23" s="39" t="s">
        <v>35</v>
      </c>
      <c r="B23" s="40"/>
      <c r="C23" s="8" t="s">
        <v>36</v>
      </c>
      <c r="D23" s="42">
        <v>130587</v>
      </c>
      <c r="H23" s="2"/>
    </row>
    <row r="24" spans="1:4" ht="19.5" customHeight="1">
      <c r="A24" s="33"/>
      <c r="B24" s="34"/>
      <c r="C24" s="43"/>
      <c r="D24" s="42"/>
    </row>
    <row r="25" spans="1:8" s="1" customFormat="1" ht="19.5" customHeight="1">
      <c r="A25" s="39"/>
      <c r="B25" s="40"/>
      <c r="C25" s="8"/>
      <c r="D25" s="42"/>
      <c r="H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8" ht="19.5" customHeight="1">
      <c r="A30" s="33"/>
      <c r="B30" s="34"/>
      <c r="C30" s="18"/>
      <c r="D30" s="41"/>
      <c r="H30" s="4"/>
    </row>
    <row r="31" spans="1:8" ht="19.5" customHeight="1">
      <c r="A31" s="33"/>
      <c r="B31" s="34"/>
      <c r="C31" s="18"/>
      <c r="D31" s="41"/>
      <c r="H31" s="4"/>
    </row>
    <row r="32" spans="1:8" ht="19.5" customHeight="1">
      <c r="A32" s="33"/>
      <c r="B32" s="34"/>
      <c r="C32" s="18"/>
      <c r="D32" s="41"/>
      <c r="H32" s="4"/>
    </row>
    <row r="33" spans="1:8" ht="19.5" customHeight="1">
      <c r="A33" s="33" t="s">
        <v>6</v>
      </c>
      <c r="B33" s="34"/>
      <c r="C33" s="44"/>
      <c r="D33" s="41">
        <f>+D8+D16+D18+D21+D23</f>
        <v>1311648.94</v>
      </c>
      <c r="H33" s="4"/>
    </row>
    <row r="34" ht="19.5" customHeight="1">
      <c r="H34" s="4"/>
    </row>
    <row r="35" spans="1:8" ht="19.5" customHeight="1">
      <c r="A35" s="45" t="s">
        <v>7</v>
      </c>
      <c r="D35" s="46">
        <f>+D3+D4+D5-D33</f>
        <v>1778002.6100000003</v>
      </c>
      <c r="H35" s="4"/>
    </row>
    <row r="36" ht="19.5" customHeight="1">
      <c r="H36" s="4"/>
    </row>
    <row r="45" spans="1:8" ht="37.5" customHeight="1">
      <c r="A45" s="47"/>
      <c r="B45" s="48"/>
      <c r="C45" s="48"/>
      <c r="D45" s="49"/>
      <c r="H45" s="4"/>
    </row>
    <row r="46" spans="1:8" ht="37.5" customHeight="1">
      <c r="A46" s="47"/>
      <c r="B46" s="48"/>
      <c r="C46" s="48"/>
      <c r="D46" s="49"/>
      <c r="H46" s="4"/>
    </row>
    <row r="47" spans="1:8" ht="37.5" customHeight="1">
      <c r="A47" s="47"/>
      <c r="B47" s="48"/>
      <c r="C47" s="48"/>
      <c r="D47" s="49"/>
      <c r="H47" s="4"/>
    </row>
    <row r="48" spans="1:8" ht="37.5" customHeight="1">
      <c r="A48" s="47"/>
      <c r="B48" s="48"/>
      <c r="C48" s="48"/>
      <c r="D48" s="49"/>
      <c r="H48" s="4"/>
    </row>
    <row r="49" spans="1:8" ht="37.5" customHeight="1">
      <c r="A49" s="47"/>
      <c r="B49" s="48"/>
      <c r="C49" s="48"/>
      <c r="D49" s="49"/>
      <c r="H49" s="4"/>
    </row>
    <row r="50" spans="1:8" ht="37.5" customHeight="1">
      <c r="A50" s="47"/>
      <c r="B50" s="48"/>
      <c r="C50" s="48"/>
      <c r="D50" s="49"/>
      <c r="H50" s="4"/>
    </row>
    <row r="51" spans="1:8" ht="37.5" customHeight="1">
      <c r="A51" s="47"/>
      <c r="B51" s="48"/>
      <c r="C51" s="48"/>
      <c r="D51" s="49"/>
      <c r="H51" s="4"/>
    </row>
    <row r="52" spans="1:8" ht="37.5" customHeight="1">
      <c r="A52" s="47"/>
      <c r="B52" s="48"/>
      <c r="C52" s="48"/>
      <c r="D52" s="49"/>
      <c r="H52" s="4"/>
    </row>
    <row r="53" spans="1:8" ht="37.5" customHeight="1">
      <c r="A53" s="47"/>
      <c r="B53" s="48"/>
      <c r="C53" s="48"/>
      <c r="D53" s="49"/>
      <c r="H53" s="4"/>
    </row>
    <row r="54" spans="1:8" ht="37.5" customHeight="1">
      <c r="A54" s="47"/>
      <c r="B54" s="48"/>
      <c r="C54" s="48"/>
      <c r="D54" s="49"/>
      <c r="H54" s="4"/>
    </row>
    <row r="55" spans="1:8" ht="37.5" customHeight="1">
      <c r="A55" s="47"/>
      <c r="B55" s="48"/>
      <c r="C55" s="48"/>
      <c r="D55" s="49"/>
      <c r="H55" s="4"/>
    </row>
    <row r="56" spans="1:8" ht="37.5" customHeight="1">
      <c r="A56" s="47"/>
      <c r="B56" s="48"/>
      <c r="C56" s="48"/>
      <c r="D56" s="49"/>
      <c r="H56" s="4"/>
    </row>
    <row r="57" spans="1:8" ht="37.5" customHeight="1">
      <c r="A57" s="47"/>
      <c r="B57" s="48"/>
      <c r="C57" s="48"/>
      <c r="D57" s="49"/>
      <c r="H57" s="4"/>
    </row>
    <row r="58" spans="1:8" ht="37.5" customHeight="1">
      <c r="A58" s="47"/>
      <c r="B58" s="48"/>
      <c r="C58" s="48"/>
      <c r="D58" s="49"/>
      <c r="H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C24" sqref="C2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+'0204'!D35</f>
        <v>120500.58000000007</v>
      </c>
    </row>
    <row r="4" spans="1:4" ht="19.5" customHeight="1">
      <c r="A4" s="3" t="s">
        <v>2</v>
      </c>
      <c r="D4" s="5">
        <v>130587</v>
      </c>
    </row>
    <row r="5" spans="1:4" ht="19.5" customHeight="1">
      <c r="A5" s="3" t="s">
        <v>3</v>
      </c>
      <c r="D5" s="5">
        <f>650+2600</f>
        <v>3250</v>
      </c>
    </row>
    <row r="6" ht="19.5" customHeight="1">
      <c r="A6" s="3" t="s">
        <v>4</v>
      </c>
    </row>
    <row r="7" spans="1:6" ht="42" customHeight="1">
      <c r="A7" s="56" t="s">
        <v>8</v>
      </c>
      <c r="B7" s="56"/>
      <c r="C7" s="56"/>
      <c r="D7" s="56"/>
      <c r="F7" s="6"/>
    </row>
    <row r="8" spans="1:9" s="1" customFormat="1" ht="19.5" customHeight="1">
      <c r="A8" s="7" t="s">
        <v>17</v>
      </c>
      <c r="B8" s="8"/>
      <c r="C8" s="8" t="s">
        <v>18</v>
      </c>
      <c r="D8" s="9">
        <v>120</v>
      </c>
      <c r="E8" s="2"/>
      <c r="F8" s="10"/>
      <c r="I8" s="2"/>
    </row>
    <row r="9" spans="1:9" s="17" customFormat="1" ht="19.5" customHeight="1">
      <c r="A9" s="11"/>
      <c r="B9" s="12"/>
      <c r="C9" s="50"/>
      <c r="D9" s="51"/>
      <c r="E9" s="15"/>
      <c r="F9" s="16"/>
      <c r="I9" s="15"/>
    </row>
    <row r="10" spans="1:9" s="21" customFormat="1" ht="19.5" customHeight="1">
      <c r="A10" s="8"/>
      <c r="B10" s="8"/>
      <c r="C10" s="8"/>
      <c r="D10" s="52"/>
      <c r="E10" s="20"/>
      <c r="F10" s="20"/>
      <c r="I10" s="20"/>
    </row>
    <row r="11" spans="1:9" s="17" customFormat="1" ht="19.5" customHeight="1">
      <c r="A11" s="22"/>
      <c r="B11" s="23"/>
      <c r="C11" s="53"/>
      <c r="D11" s="54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120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254217.58000000007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+'0104'!D35</f>
        <v>145392.72999999998</v>
      </c>
    </row>
    <row r="4" spans="1:4" ht="19.5" customHeight="1">
      <c r="A4" s="3" t="s">
        <v>2</v>
      </c>
      <c r="D4" s="5">
        <f>7559846.42+420256.94+320436.41+16800</f>
        <v>8317339.7700000005</v>
      </c>
    </row>
    <row r="5" spans="1:4" ht="19.5" customHeight="1">
      <c r="A5" s="3" t="s">
        <v>3</v>
      </c>
      <c r="D5" s="5">
        <f>700+4350</f>
        <v>5050</v>
      </c>
    </row>
    <row r="6" spans="1:4" ht="19.5" customHeight="1">
      <c r="A6" s="3" t="s">
        <v>4</v>
      </c>
      <c r="D6" s="5">
        <f>20923.07+39695.32</f>
        <v>60618.39</v>
      </c>
    </row>
    <row r="7" spans="1:6" ht="42" customHeight="1">
      <c r="A7" s="56" t="s">
        <v>8</v>
      </c>
      <c r="B7" s="56"/>
      <c r="C7" s="56"/>
      <c r="D7" s="56"/>
      <c r="F7" s="6"/>
    </row>
    <row r="8" spans="1:9" s="1" customFormat="1" ht="19.5" customHeight="1">
      <c r="A8" s="7" t="s">
        <v>9</v>
      </c>
      <c r="B8" s="8"/>
      <c r="C8" s="8" t="s">
        <v>13</v>
      </c>
      <c r="D8" s="9">
        <f>7559846.42+39695.32+29942.15</f>
        <v>7629483.890000001</v>
      </c>
      <c r="E8" s="2"/>
      <c r="F8" s="10"/>
      <c r="I8" s="2"/>
    </row>
    <row r="9" spans="1:9" s="17" customFormat="1" ht="19.5" customHeight="1">
      <c r="A9" s="11" t="s">
        <v>10</v>
      </c>
      <c r="B9" s="12"/>
      <c r="C9" s="50" t="s">
        <v>14</v>
      </c>
      <c r="D9" s="51">
        <f>420256.94+20923.07</f>
        <v>441180.01</v>
      </c>
      <c r="E9" s="15"/>
      <c r="F9" s="16"/>
      <c r="I9" s="15"/>
    </row>
    <row r="10" spans="1:9" s="21" customFormat="1" ht="19.5" customHeight="1">
      <c r="A10" s="8" t="s">
        <v>11</v>
      </c>
      <c r="B10" s="8"/>
      <c r="C10" s="8" t="s">
        <v>15</v>
      </c>
      <c r="D10" s="52">
        <v>320436.41</v>
      </c>
      <c r="E10" s="20"/>
      <c r="F10" s="20"/>
      <c r="I10" s="20"/>
    </row>
    <row r="11" spans="1:9" s="17" customFormat="1" ht="19.5" customHeight="1">
      <c r="A11" s="22" t="s">
        <v>12</v>
      </c>
      <c r="B11" s="23"/>
      <c r="C11" s="53" t="s">
        <v>16</v>
      </c>
      <c r="D11" s="54">
        <v>16800</v>
      </c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+D8+D9+D10+D11</f>
        <v>8407900.31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+D3+D4+D5+D6-D33</f>
        <v>120500.58000000007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D3" sqref="D3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f>+'[1]3103'!D35</f>
        <v>144542.72999999998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850</v>
      </c>
    </row>
    <row r="6" ht="19.5" customHeight="1">
      <c r="A6" s="3" t="s">
        <v>4</v>
      </c>
    </row>
    <row r="7" spans="1:6" ht="42" customHeight="1">
      <c r="A7" s="56" t="s">
        <v>5</v>
      </c>
      <c r="B7" s="56"/>
      <c r="C7" s="56"/>
      <c r="D7" s="56"/>
      <c r="F7" s="6"/>
    </row>
    <row r="8" spans="1:9" s="1" customFormat="1" ht="19.5" customHeight="1">
      <c r="A8" s="7"/>
      <c r="B8" s="8"/>
      <c r="C8" s="8"/>
      <c r="D8" s="9"/>
      <c r="E8" s="2"/>
      <c r="F8" s="10"/>
      <c r="I8" s="2"/>
    </row>
    <row r="9" spans="1:9" s="17" customFormat="1" ht="19.5" customHeight="1">
      <c r="A9" s="11"/>
      <c r="B9" s="12"/>
      <c r="C9" s="13"/>
      <c r="D9" s="14"/>
      <c r="E9" s="15"/>
      <c r="F9" s="16"/>
      <c r="I9" s="15"/>
    </row>
    <row r="10" spans="1:9" s="21" customFormat="1" ht="19.5" customHeight="1">
      <c r="A10" s="18"/>
      <c r="B10" s="18"/>
      <c r="C10" s="18"/>
      <c r="D10" s="19"/>
      <c r="E10" s="20"/>
      <c r="F10" s="20"/>
      <c r="I10" s="20"/>
    </row>
    <row r="11" spans="1:9" s="17" customFormat="1" ht="19.5" customHeight="1">
      <c r="A11" s="22"/>
      <c r="B11" s="23"/>
      <c r="C11" s="24"/>
      <c r="D11" s="25"/>
      <c r="F11" s="16"/>
      <c r="I11" s="15"/>
    </row>
    <row r="12" spans="1:9" s="17" customFormat="1" ht="19.5" customHeight="1">
      <c r="A12" s="8"/>
      <c r="B12" s="8"/>
      <c r="C12" s="26"/>
      <c r="D12" s="27"/>
      <c r="F12" s="16"/>
      <c r="I12" s="15"/>
    </row>
    <row r="13" spans="1:9" s="21" customFormat="1" ht="19.5" customHeight="1">
      <c r="A13" s="18"/>
      <c r="B13" s="18"/>
      <c r="C13" s="18"/>
      <c r="D13" s="28"/>
      <c r="F13" s="29"/>
      <c r="I13" s="20"/>
    </row>
    <row r="14" spans="1:6" ht="19.5" customHeight="1">
      <c r="A14" s="8"/>
      <c r="B14" s="8"/>
      <c r="C14" s="30"/>
      <c r="D14" s="31"/>
      <c r="F14" s="32"/>
    </row>
    <row r="15" spans="1:4" ht="19.5" customHeight="1">
      <c r="A15" s="33"/>
      <c r="B15" s="34"/>
      <c r="C15" s="30"/>
      <c r="D15" s="31"/>
    </row>
    <row r="16" spans="1:4" ht="19.5" customHeight="1">
      <c r="A16" s="35"/>
      <c r="B16" s="18"/>
      <c r="C16" s="30"/>
      <c r="D16" s="31"/>
    </row>
    <row r="17" spans="1:4" ht="19.5" customHeight="1">
      <c r="A17" s="35"/>
      <c r="B17" s="18"/>
      <c r="D17" s="31"/>
    </row>
    <row r="18" spans="1:9" s="1" customFormat="1" ht="19.5" customHeight="1">
      <c r="A18" s="7"/>
      <c r="B18" s="8"/>
      <c r="C18" s="36"/>
      <c r="D18" s="37"/>
      <c r="I18" s="2"/>
    </row>
    <row r="19" spans="1:4" ht="19.5" customHeight="1">
      <c r="A19" s="35"/>
      <c r="B19" s="18"/>
      <c r="D19" s="38"/>
    </row>
    <row r="20" spans="1:4" ht="19.5" customHeight="1">
      <c r="A20" s="39"/>
      <c r="B20" s="34"/>
      <c r="C20" s="30"/>
      <c r="D20" s="38"/>
    </row>
    <row r="21" spans="1:9" s="1" customFormat="1" ht="19.5" customHeight="1">
      <c r="A21" s="39"/>
      <c r="B21" s="40"/>
      <c r="C21" s="18"/>
      <c r="D21" s="41"/>
      <c r="I21" s="2"/>
    </row>
    <row r="22" spans="1:4" ht="19.5" customHeight="1">
      <c r="A22" s="39"/>
      <c r="B22" s="34"/>
      <c r="C22" s="8"/>
      <c r="D22" s="42"/>
    </row>
    <row r="23" spans="1:4" ht="19.5" customHeight="1">
      <c r="A23" s="33"/>
      <c r="B23" s="34"/>
      <c r="C23" s="18"/>
      <c r="D23" s="41"/>
    </row>
    <row r="24" spans="1:4" ht="19.5" customHeight="1">
      <c r="A24" s="33"/>
      <c r="B24" s="34"/>
      <c r="C24" s="43"/>
      <c r="D24" s="42"/>
    </row>
    <row r="25" spans="1:9" s="1" customFormat="1" ht="19.5" customHeight="1">
      <c r="A25" s="39"/>
      <c r="B25" s="40"/>
      <c r="C25" s="8"/>
      <c r="D25" s="42"/>
      <c r="I25" s="2"/>
    </row>
    <row r="26" spans="1:4" ht="19.5" customHeight="1">
      <c r="A26" s="33"/>
      <c r="B26" s="34"/>
      <c r="C26" s="18"/>
      <c r="D26" s="41"/>
    </row>
    <row r="27" spans="1:4" ht="19.5" customHeight="1">
      <c r="A27" s="33"/>
      <c r="B27" s="34"/>
      <c r="C27" s="18"/>
      <c r="D27" s="41"/>
    </row>
    <row r="28" spans="1:4" ht="19.5" customHeight="1">
      <c r="A28" s="33"/>
      <c r="B28" s="34"/>
      <c r="C28" s="18"/>
      <c r="D28" s="41"/>
    </row>
    <row r="29" spans="1:4" ht="19.5" customHeight="1">
      <c r="A29" s="33"/>
      <c r="B29" s="34"/>
      <c r="C29" s="18"/>
      <c r="D29" s="41"/>
    </row>
    <row r="30" spans="1:9" ht="19.5" customHeight="1">
      <c r="A30" s="33"/>
      <c r="B30" s="34"/>
      <c r="C30" s="18"/>
      <c r="D30" s="41"/>
      <c r="I30" s="4"/>
    </row>
    <row r="31" spans="1:9" ht="19.5" customHeight="1">
      <c r="A31" s="33"/>
      <c r="B31" s="34"/>
      <c r="C31" s="18"/>
      <c r="D31" s="41"/>
      <c r="I31" s="4"/>
    </row>
    <row r="32" spans="1:9" ht="19.5" customHeight="1">
      <c r="A32" s="33"/>
      <c r="B32" s="34"/>
      <c r="C32" s="18"/>
      <c r="D32" s="41"/>
      <c r="I32" s="4"/>
    </row>
    <row r="33" spans="1:9" ht="19.5" customHeight="1">
      <c r="A33" s="33" t="s">
        <v>6</v>
      </c>
      <c r="B33" s="34"/>
      <c r="C33" s="44"/>
      <c r="D33" s="41">
        <f>+D8+D11</f>
        <v>0</v>
      </c>
      <c r="F33" s="5"/>
      <c r="I33" s="4"/>
    </row>
    <row r="34" ht="19.5" customHeight="1">
      <c r="I34" s="4"/>
    </row>
    <row r="35" spans="1:9" ht="19.5" customHeight="1">
      <c r="A35" s="45" t="s">
        <v>7</v>
      </c>
      <c r="D35" s="46">
        <f>+D3+D5+D6-D33</f>
        <v>145392.72999999998</v>
      </c>
      <c r="F35" s="5"/>
      <c r="I35" s="4"/>
    </row>
    <row r="36" ht="19.5" customHeight="1">
      <c r="I36" s="4"/>
    </row>
    <row r="45" spans="1:9" ht="37.5" customHeight="1">
      <c r="A45" s="47"/>
      <c r="B45" s="48"/>
      <c r="C45" s="48"/>
      <c r="D45" s="49"/>
      <c r="I45" s="4"/>
    </row>
    <row r="46" spans="1:9" ht="37.5" customHeight="1">
      <c r="A46" s="47"/>
      <c r="B46" s="48"/>
      <c r="C46" s="48"/>
      <c r="D46" s="49"/>
      <c r="I46" s="4"/>
    </row>
    <row r="47" spans="1:9" ht="37.5" customHeight="1">
      <c r="A47" s="47"/>
      <c r="B47" s="48"/>
      <c r="C47" s="48"/>
      <c r="D47" s="49"/>
      <c r="I47" s="4"/>
    </row>
    <row r="48" spans="1:9" ht="37.5" customHeight="1">
      <c r="A48" s="47"/>
      <c r="B48" s="48"/>
      <c r="C48" s="48"/>
      <c r="D48" s="49"/>
      <c r="I48" s="4"/>
    </row>
    <row r="49" spans="1:9" ht="37.5" customHeight="1">
      <c r="A49" s="47"/>
      <c r="B49" s="48"/>
      <c r="C49" s="48"/>
      <c r="D49" s="49"/>
      <c r="I49" s="4"/>
    </row>
    <row r="50" spans="1:9" ht="37.5" customHeight="1">
      <c r="A50" s="47"/>
      <c r="B50" s="48"/>
      <c r="C50" s="48"/>
      <c r="D50" s="49"/>
      <c r="I50" s="4"/>
    </row>
    <row r="51" spans="1:9" ht="37.5" customHeight="1">
      <c r="A51" s="47"/>
      <c r="B51" s="48"/>
      <c r="C51" s="48"/>
      <c r="D51" s="49"/>
      <c r="I51" s="4"/>
    </row>
    <row r="52" spans="1:9" ht="37.5" customHeight="1">
      <c r="A52" s="47"/>
      <c r="B52" s="48"/>
      <c r="C52" s="48"/>
      <c r="D52" s="49"/>
      <c r="I52" s="4"/>
    </row>
    <row r="53" spans="1:9" ht="37.5" customHeight="1">
      <c r="A53" s="47"/>
      <c r="B53" s="48"/>
      <c r="C53" s="48"/>
      <c r="D53" s="49"/>
      <c r="I53" s="4"/>
    </row>
    <row r="54" spans="1:9" ht="37.5" customHeight="1">
      <c r="A54" s="47"/>
      <c r="B54" s="48"/>
      <c r="C54" s="48"/>
      <c r="D54" s="49"/>
      <c r="I54" s="4"/>
    </row>
    <row r="55" spans="1:9" ht="37.5" customHeight="1">
      <c r="A55" s="47"/>
      <c r="B55" s="48"/>
      <c r="C55" s="48"/>
      <c r="D55" s="49"/>
      <c r="I55" s="4"/>
    </row>
    <row r="56" spans="1:9" ht="37.5" customHeight="1">
      <c r="A56" s="47"/>
      <c r="B56" s="48"/>
      <c r="C56" s="48"/>
      <c r="D56" s="49"/>
      <c r="I56" s="4"/>
    </row>
    <row r="57" spans="1:9" ht="37.5" customHeight="1">
      <c r="A57" s="47"/>
      <c r="B57" s="48"/>
      <c r="C57" s="48"/>
      <c r="D57" s="49"/>
      <c r="I57" s="4"/>
    </row>
    <row r="58" spans="1:9" ht="37.5" customHeight="1">
      <c r="A58" s="47"/>
      <c r="B58" s="48"/>
      <c r="C58" s="48"/>
      <c r="D58" s="49"/>
      <c r="I58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2021-04-02T06:43:22Z</dcterms:created>
  <dcterms:modified xsi:type="dcterms:W3CDTF">2021-04-12T12:00:53Z</dcterms:modified>
  <cp:category/>
  <cp:version/>
  <cp:contentType/>
  <cp:contentStatus/>
</cp:coreProperties>
</file>