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24240" windowHeight="12240" activeTab="1"/>
  </bookViews>
  <sheets>
    <sheet name="1611" sheetId="1" r:id="rId1"/>
    <sheet name="1311" sheetId="2" r:id="rId2"/>
    <sheet name="1211" sheetId="3" r:id="rId3"/>
    <sheet name="1011" sheetId="4" r:id="rId4"/>
    <sheet name="0911" sheetId="5" r:id="rId5"/>
    <sheet name="0611" sheetId="6" r:id="rId6"/>
    <sheet name="0511" sheetId="7" r:id="rId7"/>
    <sheet name="0411" sheetId="8" r:id="rId8"/>
    <sheet name="0211" sheetId="9" r:id="rId9"/>
    <sheet name="031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<sst xmlns="http://schemas.openxmlformats.org/spreadsheetml/2006/main" count="136" uniqueCount="49">
  <si>
    <t xml:space="preserve"> </t>
  </si>
  <si>
    <t>Stanje na računu 840-729661-47</t>
  </si>
  <si>
    <t>Ukupno izvrsena placanja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</si>
  <si>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</si>
  <si>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</si>
  <si>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</si>
  <si>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</si>
  <si>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</si>
  <si>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 02.11.2020.</t>
  </si>
  <si>
    <t>06a</t>
  </si>
  <si>
    <t>05a</t>
  </si>
  <si>
    <t>06m</t>
  </si>
  <si>
    <t>plate pzz</t>
  </si>
  <si>
    <t>plate stomatologija</t>
  </si>
  <si>
    <t>plate covid</t>
  </si>
  <si>
    <t>3r</t>
  </si>
  <si>
    <t>participacija</t>
  </si>
  <si>
    <t>SPECIFIKACIJA IZVRŠENIH PLAĆANJA PO DOBAVLJAČIMA NA DAN  30.10.2020.</t>
  </si>
  <si>
    <t>nagrade covid</t>
  </si>
  <si>
    <t>SPECIFIKACIJA IZVRŠENIH PLAĆANJA PO DOBAVLJAČIMA NA DAN  03.11.2020.</t>
  </si>
  <si>
    <t>SPECIFIKACIJA IZVRŠENIH PLAĆANJA PO DOBAVLJAČIMA NA DAN  04.11.2020.</t>
  </si>
  <si>
    <t>SPECIFIKACIJA IZVRŠENIH PLAĆANJA PO DOBAVLJAČIMA NA DAN  05.11.2020.</t>
  </si>
  <si>
    <t>materijalni</t>
  </si>
  <si>
    <t>06e</t>
  </si>
  <si>
    <t>nino</t>
  </si>
  <si>
    <t>vintec</t>
  </si>
  <si>
    <t>bibocar</t>
  </si>
  <si>
    <t>061</t>
  </si>
  <si>
    <t>invalidi</t>
  </si>
  <si>
    <t>SPECIFIKACIJA IZVRŠENIH PLAĆANJA PO DOBAVLJAČIMA NA DAN  09.11.2020.</t>
  </si>
  <si>
    <t>dnevnice</t>
  </si>
  <si>
    <t>SPECIFIKACIJA IZVRŠENIH PLAĆANJA PO DOBAVLJAČIMA NA DAN  06.11.2020.</t>
  </si>
  <si>
    <t>vip</t>
  </si>
  <si>
    <t>mts</t>
  </si>
  <si>
    <t>ptt</t>
  </si>
  <si>
    <t>invest impex</t>
  </si>
  <si>
    <t>06b</t>
  </si>
  <si>
    <t>05b</t>
  </si>
  <si>
    <t>prevoz pzz</t>
  </si>
  <si>
    <t>prevoz stomatologija</t>
  </si>
  <si>
    <t>SPECIFIKACIJA IZVRŠENIH PLAĆANJA PO DOBAVLJAČIMA NA DAN  10.11.2020.</t>
  </si>
  <si>
    <t>prevoz covid</t>
  </si>
  <si>
    <t>min.finansija</t>
  </si>
  <si>
    <t>05e</t>
  </si>
  <si>
    <t>ostali direktni</t>
  </si>
  <si>
    <t>neo yu dent</t>
  </si>
  <si>
    <t>jp vodovod</t>
  </si>
  <si>
    <t>SPECIFIKACIJA IZVRŠENIH PLAĆANJA PO DOBAVLJAČIMA NA DAN  13.11.2020.</t>
  </si>
  <si>
    <t>SPECIFIKACIJA IZVRŠENIH PLAĆANJA PO DOBAVLJAČIMA NA DAN  12.11.2020.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</si>
</sst>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" fontId="3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ktob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11"/>
      <sheetName val="3010"/>
      <sheetName val="2910"/>
      <sheetName val="2810"/>
      <sheetName val="2710"/>
      <sheetName val="2610"/>
      <sheetName val="2310"/>
      <sheetName val="2210"/>
      <sheetName val="2110"/>
      <sheetName val="2010"/>
      <sheetName val="1910"/>
      <sheetName val="1610"/>
      <sheetName val="1510"/>
      <sheetName val="1410"/>
      <sheetName val="1310"/>
      <sheetName val="1210"/>
      <sheetName val="0910"/>
      <sheetName val="0810"/>
      <sheetName val="0710"/>
      <sheetName val="0610"/>
      <sheetName val="0510"/>
      <sheetName val="0210"/>
    </sheetNames>
    <sheetDataSet>
      <sheetData sheetId="1">
        <row r="36">
          <cell r="F36">
            <v>151273.9600000009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C7" sqref="C7:F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0" width="9.140625" style="1" customWidth="1"/>
    <col min="11" max="11" width="10.140625" style="1" bestFit="1" customWidth="1"/>
    <col min="12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160090.86</v>
      </c>
    </row>
    <row r="4" spans="3:6" ht="19.5" customHeight="1">
      <c r="C4" s="3" t="s">
        <v>5</v>
      </c>
      <c r="F4" s="2">
        <f>269484.15+58513+182248.69</f>
        <v>510245.84</v>
      </c>
    </row>
    <row r="5" spans="3:6" ht="19.5" customHeight="1">
      <c r="C5" s="3" t="s">
        <v>4</v>
      </c>
      <c r="F5" s="2">
        <v>5600</v>
      </c>
    </row>
    <row r="6" ht="19.5" customHeight="1">
      <c r="C6" s="3" t="s">
        <v>3</v>
      </c>
    </row>
    <row r="7" spans="3:6" ht="42" customHeight="1">
      <c r="C7" s="43" t="s">
        <v>47</v>
      </c>
      <c r="D7" s="43"/>
      <c r="E7" s="43"/>
      <c r="F7" s="43"/>
    </row>
    <row r="8" spans="3:6" ht="19.5" customHeight="1">
      <c r="C8" s="12"/>
      <c r="D8" s="17"/>
      <c r="E8" s="37"/>
      <c r="F8" s="34"/>
    </row>
    <row r="9" spans="3:6" s="42" customFormat="1" ht="19.5" customHeight="1">
      <c r="C9" s="37" t="s">
        <v>43</v>
      </c>
      <c r="D9" s="16"/>
      <c r="E9" s="36" t="s">
        <v>44</v>
      </c>
      <c r="F9" s="41">
        <f>+F10+F11</f>
        <v>21041.67</v>
      </c>
    </row>
    <row r="10" spans="3:8" s="26" customFormat="1" ht="19.5" customHeight="1">
      <c r="C10" s="20"/>
      <c r="D10" s="13"/>
      <c r="E10" s="13" t="s">
        <v>45</v>
      </c>
      <c r="F10" s="19">
        <v>6006</v>
      </c>
      <c r="H10" s="31"/>
    </row>
    <row r="11" spans="3:8" s="29" customFormat="1" ht="19.5" customHeight="1">
      <c r="C11" s="20"/>
      <c r="D11" s="13"/>
      <c r="E11" s="13" t="s">
        <v>46</v>
      </c>
      <c r="F11" s="19">
        <v>15035.67</v>
      </c>
      <c r="H11" s="30"/>
    </row>
    <row r="12" spans="3:8" s="14" customFormat="1" ht="19.5" customHeight="1">
      <c r="C12" s="12"/>
      <c r="D12" s="11"/>
      <c r="E12" s="39"/>
      <c r="F12" s="9"/>
      <c r="H12" s="28"/>
    </row>
    <row r="13" spans="3:8" s="14" customFormat="1" ht="19.5" customHeight="1">
      <c r="C13" s="20"/>
      <c r="D13" s="13"/>
      <c r="E13" s="40"/>
      <c r="F13" s="19"/>
      <c r="H13" s="27"/>
    </row>
    <row r="14" spans="3:8" s="14" customFormat="1" ht="19.5" customHeight="1">
      <c r="C14" s="20"/>
      <c r="D14" s="13"/>
      <c r="E14" s="11"/>
      <c r="F14" s="19"/>
      <c r="H14" s="27"/>
    </row>
    <row r="15" spans="3:8" s="14" customFormat="1" ht="19.5" customHeight="1">
      <c r="C15" s="20"/>
      <c r="D15" s="13"/>
      <c r="E15" s="39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+F9</f>
        <v>21041.67</v>
      </c>
      <c r="H34" s="2"/>
    </row>
    <row r="35" ht="19.5" customHeight="1"/>
    <row r="36" spans="3:7" ht="19.5" customHeight="1">
      <c r="C36" s="8" t="s">
        <v>1</v>
      </c>
      <c r="F36" s="7">
        <f>+F3+F4+F5-F34</f>
        <v>654895.0299999999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F35" sqref="F3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467182.3</v>
      </c>
    </row>
    <row r="4" spans="3:6" ht="19.5" customHeight="1">
      <c r="C4" s="3" t="s">
        <v>5</v>
      </c>
      <c r="F4" s="2">
        <f>6533722.66+399103.55+907433.62</f>
        <v>7840259.83</v>
      </c>
    </row>
    <row r="5" spans="3:6" ht="19.5" customHeight="1">
      <c r="C5" s="3" t="s">
        <v>4</v>
      </c>
      <c r="F5" s="2">
        <v>5950</v>
      </c>
    </row>
    <row r="6" spans="3:6" ht="19.5" customHeight="1">
      <c r="C6" s="3" t="s">
        <v>3</v>
      </c>
      <c r="F6" s="2">
        <f>36230.48+18115.24</f>
        <v>54345.72</v>
      </c>
    </row>
    <row r="7" spans="3:6" ht="42" customHeight="1">
      <c r="C7" s="43" t="s">
        <v>8</v>
      </c>
      <c r="D7" s="43"/>
      <c r="E7" s="43"/>
      <c r="F7" s="43"/>
    </row>
    <row r="8" spans="3:6" ht="19.5" customHeight="1">
      <c r="C8" s="18" t="s">
        <v>9</v>
      </c>
      <c r="D8" s="17"/>
      <c r="E8" s="35" t="s">
        <v>12</v>
      </c>
      <c r="F8" s="34">
        <f>6533722.66</f>
        <v>6533722.66</v>
      </c>
    </row>
    <row r="9" spans="3:6" ht="19.5" customHeight="1">
      <c r="C9" s="23" t="s">
        <v>10</v>
      </c>
      <c r="D9" s="22"/>
      <c r="E9" s="33" t="s">
        <v>13</v>
      </c>
      <c r="F9" s="32">
        <f>399103.55</f>
        <v>399103.55</v>
      </c>
    </row>
    <row r="10" spans="3:8" s="26" customFormat="1" ht="19.5" customHeight="1">
      <c r="C10" s="23" t="s">
        <v>11</v>
      </c>
      <c r="D10" s="22"/>
      <c r="E10" s="22" t="s">
        <v>14</v>
      </c>
      <c r="F10" s="25">
        <v>907433.62</v>
      </c>
      <c r="H10" s="31"/>
    </row>
    <row r="11" spans="3:8" s="29" customFormat="1" ht="19.5" customHeight="1">
      <c r="C11" s="23" t="s">
        <v>15</v>
      </c>
      <c r="D11" s="22"/>
      <c r="E11" s="13" t="s">
        <v>16</v>
      </c>
      <c r="F11" s="19">
        <f>3685.64+238.92+341.84+10+115</f>
        <v>4391.4</v>
      </c>
      <c r="H11" s="30"/>
    </row>
    <row r="12" spans="3:8" s="14" customFormat="1" ht="19.5" customHeight="1">
      <c r="C12" s="18" t="s">
        <v>9</v>
      </c>
      <c r="D12" s="17"/>
      <c r="E12" s="35" t="s">
        <v>12</v>
      </c>
      <c r="F12" s="9">
        <v>36230.48</v>
      </c>
      <c r="H12" s="28"/>
    </row>
    <row r="13" spans="3:8" s="14" customFormat="1" ht="19.5" customHeight="1">
      <c r="C13" s="23" t="s">
        <v>10</v>
      </c>
      <c r="D13" s="22"/>
      <c r="E13" s="33" t="s">
        <v>13</v>
      </c>
      <c r="F13" s="19">
        <v>18115.24</v>
      </c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7898996.95</v>
      </c>
      <c r="H34" s="2"/>
    </row>
    <row r="35" ht="19.5" customHeight="1"/>
    <row r="36" spans="3:7" ht="19.5" customHeight="1">
      <c r="C36" s="8" t="s">
        <v>1</v>
      </c>
      <c r="F36" s="7">
        <f>+F3+F4+F5+F6-F34</f>
        <v>468740.89999999944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59"/>
  <sheetViews>
    <sheetView tabSelected="1" zoomScalePageLayoutView="0" workbookViewId="0" topLeftCell="B1">
      <selection activeCell="G17" sqref="G1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0" width="9.140625" style="1" customWidth="1"/>
    <col min="11" max="11" width="10.140625" style="1" bestFit="1" customWidth="1"/>
    <col min="12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f>+'1211'!F36</f>
        <v>166109.8</v>
      </c>
    </row>
    <row r="4" spans="3:6" ht="19.5" customHeight="1">
      <c r="C4" s="3" t="s">
        <v>5</v>
      </c>
      <c r="F4" s="2">
        <v>39200</v>
      </c>
    </row>
    <row r="5" spans="3:6" ht="19.5" customHeight="1">
      <c r="C5" s="3" t="s">
        <v>4</v>
      </c>
      <c r="F5" s="2">
        <v>3500</v>
      </c>
    </row>
    <row r="6" ht="19.5" customHeight="1">
      <c r="C6" s="3" t="s">
        <v>3</v>
      </c>
    </row>
    <row r="7" spans="3:6" ht="42" customHeight="1">
      <c r="C7" s="43" t="s">
        <v>48</v>
      </c>
      <c r="D7" s="43"/>
      <c r="E7" s="43"/>
      <c r="F7" s="43"/>
    </row>
    <row r="8" spans="3:6" ht="19.5" customHeight="1">
      <c r="C8" s="12"/>
      <c r="D8" s="17"/>
      <c r="E8" s="37"/>
      <c r="F8" s="34"/>
    </row>
    <row r="9" spans="3:6" ht="19.5" customHeight="1">
      <c r="C9" s="20" t="s">
        <v>11</v>
      </c>
      <c r="D9" s="13"/>
      <c r="E9" s="38" t="s">
        <v>41</v>
      </c>
      <c r="F9" s="21">
        <v>39200</v>
      </c>
    </row>
    <row r="10" spans="3:8" s="26" customFormat="1" ht="19.5" customHeight="1">
      <c r="C10" s="20" t="s">
        <v>15</v>
      </c>
      <c r="D10" s="13"/>
      <c r="E10" s="13" t="s">
        <v>16</v>
      </c>
      <c r="F10" s="19"/>
      <c r="H10" s="31"/>
    </row>
    <row r="11" spans="3:8" s="29" customFormat="1" ht="19.5" customHeight="1">
      <c r="C11" s="20"/>
      <c r="D11" s="13"/>
      <c r="E11" s="13" t="s">
        <v>42</v>
      </c>
      <c r="F11" s="19">
        <f>9215.94+303</f>
        <v>9518.94</v>
      </c>
      <c r="H11" s="30"/>
    </row>
    <row r="12" spans="3:8" s="14" customFormat="1" ht="19.5" customHeight="1">
      <c r="C12" s="12"/>
      <c r="D12" s="11"/>
      <c r="E12" s="39"/>
      <c r="F12" s="9"/>
      <c r="H12" s="28"/>
    </row>
    <row r="13" spans="3:8" s="14" customFormat="1" ht="19.5" customHeight="1">
      <c r="C13" s="20"/>
      <c r="D13" s="13"/>
      <c r="E13" s="40"/>
      <c r="F13" s="19"/>
      <c r="H13" s="27"/>
    </row>
    <row r="14" spans="3:8" s="14" customFormat="1" ht="19.5" customHeight="1">
      <c r="C14" s="20"/>
      <c r="D14" s="13"/>
      <c r="E14" s="11"/>
      <c r="F14" s="19"/>
      <c r="H14" s="27"/>
    </row>
    <row r="15" spans="3:8" s="14" customFormat="1" ht="19.5" customHeight="1">
      <c r="C15" s="20"/>
      <c r="D15" s="13"/>
      <c r="E15" s="39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+F9+F11</f>
        <v>48718.94</v>
      </c>
      <c r="H34" s="2"/>
    </row>
    <row r="35" ht="19.5" customHeight="1"/>
    <row r="36" spans="3:7" ht="19.5" customHeight="1">
      <c r="C36" s="8" t="s">
        <v>1</v>
      </c>
      <c r="F36" s="7">
        <f>+F3+F4+F5-F34</f>
        <v>160090.86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J20" sqref="J20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0" width="9.140625" style="1" customWidth="1"/>
    <col min="11" max="11" width="10.140625" style="1" bestFit="1" customWidth="1"/>
    <col min="12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165159.8</v>
      </c>
    </row>
    <row r="4" spans="3:6" ht="19.5" customHeight="1">
      <c r="C4" s="3" t="s">
        <v>5</v>
      </c>
      <c r="F4" s="2">
        <f>310879.37+16800</f>
        <v>327679.37</v>
      </c>
    </row>
    <row r="5" spans="3:6" ht="19.5" customHeight="1">
      <c r="C5" s="3" t="s">
        <v>4</v>
      </c>
      <c r="F5" s="2">
        <v>950</v>
      </c>
    </row>
    <row r="6" ht="19.5" customHeight="1">
      <c r="C6" s="3" t="s">
        <v>3</v>
      </c>
    </row>
    <row r="7" spans="3:6" ht="42" customHeight="1">
      <c r="C7" s="43" t="s">
        <v>40</v>
      </c>
      <c r="D7" s="43"/>
      <c r="E7" s="43"/>
      <c r="F7" s="43"/>
    </row>
    <row r="8" spans="3:6" ht="19.5" customHeight="1">
      <c r="C8" s="12" t="s">
        <v>36</v>
      </c>
      <c r="D8" s="17"/>
      <c r="E8" s="37" t="s">
        <v>38</v>
      </c>
      <c r="F8" s="34">
        <v>310879.37</v>
      </c>
    </row>
    <row r="9" spans="3:6" ht="19.5" customHeight="1">
      <c r="C9" s="20" t="s">
        <v>37</v>
      </c>
      <c r="D9" s="13"/>
      <c r="E9" s="38" t="s">
        <v>39</v>
      </c>
      <c r="F9" s="21">
        <v>16800</v>
      </c>
    </row>
    <row r="10" spans="3:8" s="26" customFormat="1" ht="19.5" customHeight="1">
      <c r="C10" s="20"/>
      <c r="D10" s="13"/>
      <c r="E10" s="13"/>
      <c r="F10" s="19"/>
      <c r="H10" s="31"/>
    </row>
    <row r="11" spans="3:8" s="29" customFormat="1" ht="19.5" customHeight="1">
      <c r="C11" s="20"/>
      <c r="D11" s="13"/>
      <c r="E11" s="13"/>
      <c r="F11" s="19"/>
      <c r="H11" s="30"/>
    </row>
    <row r="12" spans="3:8" s="14" customFormat="1" ht="19.5" customHeight="1">
      <c r="C12" s="12"/>
      <c r="D12" s="11"/>
      <c r="E12" s="39"/>
      <c r="F12" s="9"/>
      <c r="H12" s="28"/>
    </row>
    <row r="13" spans="3:8" s="14" customFormat="1" ht="19.5" customHeight="1">
      <c r="C13" s="20"/>
      <c r="D13" s="13"/>
      <c r="E13" s="40"/>
      <c r="F13" s="19"/>
      <c r="H13" s="27"/>
    </row>
    <row r="14" spans="3:8" s="14" customFormat="1" ht="19.5" customHeight="1">
      <c r="C14" s="20"/>
      <c r="D14" s="13"/>
      <c r="E14" s="11"/>
      <c r="F14" s="19"/>
      <c r="H14" s="27"/>
    </row>
    <row r="15" spans="3:8" s="14" customFormat="1" ht="19.5" customHeight="1">
      <c r="C15" s="20"/>
      <c r="D15" s="13"/>
      <c r="E15" s="39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+F8+F9</f>
        <v>327679.37</v>
      </c>
      <c r="H34" s="2"/>
    </row>
    <row r="35" ht="19.5" customHeight="1"/>
    <row r="36" spans="3:7" ht="19.5" customHeight="1">
      <c r="C36" s="8" t="s">
        <v>1</v>
      </c>
      <c r="F36" s="7">
        <f>+F3+F4+F5-F34</f>
        <v>166109.8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F13" sqref="F13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f>+'0911'!F36</f>
        <v>203150.39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5400</v>
      </c>
    </row>
    <row r="6" ht="19.5" customHeight="1">
      <c r="C6" s="3" t="s">
        <v>3</v>
      </c>
    </row>
    <row r="7" spans="3:6" ht="42" customHeight="1">
      <c r="C7" s="43" t="s">
        <v>29</v>
      </c>
      <c r="D7" s="43"/>
      <c r="E7" s="43"/>
      <c r="F7" s="43"/>
    </row>
    <row r="8" spans="3:6" ht="19.5" customHeight="1">
      <c r="C8" s="12" t="s">
        <v>23</v>
      </c>
      <c r="D8" s="17"/>
      <c r="E8" s="37" t="s">
        <v>22</v>
      </c>
      <c r="F8" s="34"/>
    </row>
    <row r="9" spans="3:6" ht="19.5" customHeight="1">
      <c r="C9" s="20"/>
      <c r="D9" s="13"/>
      <c r="E9" s="38" t="s">
        <v>32</v>
      </c>
      <c r="F9" s="21">
        <v>13164.24</v>
      </c>
    </row>
    <row r="10" spans="3:8" s="26" customFormat="1" ht="19.5" customHeight="1">
      <c r="C10" s="20"/>
      <c r="D10" s="13"/>
      <c r="E10" s="13" t="s">
        <v>33</v>
      </c>
      <c r="F10" s="19">
        <v>406.78</v>
      </c>
      <c r="H10" s="31"/>
    </row>
    <row r="11" spans="3:8" s="29" customFormat="1" ht="19.5" customHeight="1">
      <c r="C11" s="20"/>
      <c r="D11" s="13"/>
      <c r="E11" s="13" t="s">
        <v>34</v>
      </c>
      <c r="F11" s="19">
        <v>63.17</v>
      </c>
      <c r="H11" s="30"/>
    </row>
    <row r="12" spans="3:8" s="14" customFormat="1" ht="19.5" customHeight="1">
      <c r="C12" s="12"/>
      <c r="D12" s="11"/>
      <c r="E12" s="39" t="s">
        <v>35</v>
      </c>
      <c r="F12" s="9">
        <f>29756.4-F15</f>
        <v>9010.43</v>
      </c>
      <c r="H12" s="28"/>
    </row>
    <row r="13" spans="3:8" s="14" customFormat="1" ht="19.5" customHeight="1">
      <c r="C13" s="20"/>
      <c r="D13" s="13"/>
      <c r="E13" s="40"/>
      <c r="F13" s="19"/>
      <c r="H13" s="27"/>
    </row>
    <row r="14" spans="3:8" s="14" customFormat="1" ht="19.5" customHeight="1">
      <c r="C14" s="20" t="s">
        <v>15</v>
      </c>
      <c r="D14" s="13"/>
      <c r="E14" s="11" t="s">
        <v>16</v>
      </c>
      <c r="F14" s="19"/>
      <c r="H14" s="27"/>
    </row>
    <row r="15" spans="3:8" s="14" customFormat="1" ht="19.5" customHeight="1">
      <c r="C15" s="20"/>
      <c r="D15" s="13"/>
      <c r="E15" s="39" t="s">
        <v>35</v>
      </c>
      <c r="F15" s="19">
        <v>20745.97</v>
      </c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+F9+F10+F11+F12</f>
        <v>22644.620000000003</v>
      </c>
      <c r="H34" s="2"/>
    </row>
    <row r="35" ht="19.5" customHeight="1"/>
    <row r="36" spans="3:7" ht="19.5" customHeight="1">
      <c r="C36" s="8" t="s">
        <v>1</v>
      </c>
      <c r="F36" s="7">
        <f>+F3+F4+F5-F34</f>
        <v>185905.77000000002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7">
      <selection activeCell="F37" sqref="F3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141708.89</v>
      </c>
    </row>
    <row r="4" spans="3:6" ht="19.5" customHeight="1">
      <c r="C4" s="3" t="s">
        <v>5</v>
      </c>
      <c r="F4" s="2">
        <v>121351.5</v>
      </c>
    </row>
    <row r="5" spans="3:6" ht="19.5" customHeight="1">
      <c r="C5" s="3" t="s">
        <v>4</v>
      </c>
      <c r="F5" s="2">
        <v>3700</v>
      </c>
    </row>
    <row r="6" ht="19.5" customHeight="1">
      <c r="C6" s="3" t="s">
        <v>3</v>
      </c>
    </row>
    <row r="7" spans="3:6" ht="42" customHeight="1">
      <c r="C7" s="43" t="s">
        <v>31</v>
      </c>
      <c r="D7" s="43"/>
      <c r="E7" s="43"/>
      <c r="F7" s="43"/>
    </row>
    <row r="8" spans="3:6" ht="19.5" customHeight="1">
      <c r="C8" s="12" t="s">
        <v>23</v>
      </c>
      <c r="D8" s="17"/>
      <c r="E8" s="37" t="s">
        <v>22</v>
      </c>
      <c r="F8" s="34"/>
    </row>
    <row r="9" spans="3:6" ht="19.5" customHeight="1">
      <c r="C9" s="23"/>
      <c r="D9" s="22"/>
      <c r="E9" s="38" t="s">
        <v>30</v>
      </c>
      <c r="F9" s="32">
        <v>63610</v>
      </c>
    </row>
    <row r="10" spans="3:8" s="26" customFormat="1" ht="19.5" customHeight="1">
      <c r="C10" s="23"/>
      <c r="D10" s="22"/>
      <c r="E10" s="13"/>
      <c r="F10" s="25"/>
      <c r="H10" s="31"/>
    </row>
    <row r="11" spans="3:8" s="29" customFormat="1" ht="19.5" customHeight="1">
      <c r="C11" s="23"/>
      <c r="D11" s="22"/>
      <c r="E11" s="13"/>
      <c r="F11" s="19"/>
      <c r="H11" s="30"/>
    </row>
    <row r="12" spans="3:8" s="14" customFormat="1" ht="19.5" customHeight="1">
      <c r="C12" s="18"/>
      <c r="D12" s="17"/>
      <c r="E12" s="35"/>
      <c r="F12" s="9"/>
      <c r="H12" s="28"/>
    </row>
    <row r="13" spans="3:8" s="14" customFormat="1" ht="19.5" customHeight="1">
      <c r="C13" s="23"/>
      <c r="D13" s="22"/>
      <c r="E13" s="36"/>
      <c r="F13" s="19"/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63610</v>
      </c>
      <c r="H34" s="2"/>
    </row>
    <row r="35" ht="19.5" customHeight="1"/>
    <row r="36" spans="3:7" ht="19.5" customHeight="1">
      <c r="C36" s="8" t="s">
        <v>1</v>
      </c>
      <c r="F36" s="7">
        <f>+F3+F4+F5-F34</f>
        <v>203150.39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F11" sqref="F11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468922.44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2050</v>
      </c>
    </row>
    <row r="6" ht="19.5" customHeight="1">
      <c r="C6" s="3" t="s">
        <v>3</v>
      </c>
    </row>
    <row r="7" spans="3:6" ht="42" customHeight="1">
      <c r="C7" s="43" t="s">
        <v>21</v>
      </c>
      <c r="D7" s="43"/>
      <c r="E7" s="43"/>
      <c r="F7" s="43"/>
    </row>
    <row r="8" spans="3:6" ht="19.5" customHeight="1">
      <c r="C8" s="12" t="s">
        <v>23</v>
      </c>
      <c r="D8" s="17"/>
      <c r="E8" s="37" t="s">
        <v>22</v>
      </c>
      <c r="F8" s="34"/>
    </row>
    <row r="9" spans="3:6" ht="19.5" customHeight="1">
      <c r="C9" s="23"/>
      <c r="D9" s="22"/>
      <c r="E9" s="38" t="s">
        <v>24</v>
      </c>
      <c r="F9" s="32">
        <v>157021.75</v>
      </c>
    </row>
    <row r="10" spans="3:8" s="26" customFormat="1" ht="19.5" customHeight="1">
      <c r="C10" s="23"/>
      <c r="D10" s="22"/>
      <c r="E10" s="13" t="s">
        <v>25</v>
      </c>
      <c r="F10" s="25">
        <v>26100</v>
      </c>
      <c r="H10" s="31"/>
    </row>
    <row r="11" spans="3:8" s="29" customFormat="1" ht="19.5" customHeight="1">
      <c r="C11" s="23"/>
      <c r="D11" s="22"/>
      <c r="E11" s="13" t="s">
        <v>26</v>
      </c>
      <c r="F11" s="19">
        <v>24790.3</v>
      </c>
      <c r="H11" s="30"/>
    </row>
    <row r="12" spans="3:8" s="14" customFormat="1" ht="19.5" customHeight="1">
      <c r="C12" s="18"/>
      <c r="D12" s="17"/>
      <c r="E12" s="35"/>
      <c r="F12" s="9"/>
      <c r="H12" s="28"/>
    </row>
    <row r="13" spans="3:8" s="14" customFormat="1" ht="19.5" customHeight="1">
      <c r="C13" s="23" t="s">
        <v>27</v>
      </c>
      <c r="D13" s="22"/>
      <c r="E13" s="36" t="s">
        <v>28</v>
      </c>
      <c r="F13" s="19">
        <v>121351.5</v>
      </c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329263.55</v>
      </c>
      <c r="H34" s="2"/>
    </row>
    <row r="35" ht="19.5" customHeight="1"/>
    <row r="36" spans="3:7" ht="19.5" customHeight="1">
      <c r="C36" s="8" t="s">
        <v>1</v>
      </c>
      <c r="F36" s="7">
        <f>+F3+F5-F34</f>
        <v>141708.89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F6" sqref="F6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464422.44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4500</v>
      </c>
    </row>
    <row r="6" ht="19.5" customHeight="1">
      <c r="C6" s="3" t="s">
        <v>3</v>
      </c>
    </row>
    <row r="7" spans="3:6" ht="42" customHeight="1">
      <c r="C7" s="43" t="s">
        <v>20</v>
      </c>
      <c r="D7" s="43"/>
      <c r="E7" s="43"/>
      <c r="F7" s="43"/>
    </row>
    <row r="8" spans="3:6" ht="19.5" customHeight="1">
      <c r="C8" s="18"/>
      <c r="D8" s="17"/>
      <c r="E8" s="35"/>
      <c r="F8" s="34"/>
    </row>
    <row r="9" spans="3:6" ht="19.5" customHeight="1">
      <c r="C9" s="23"/>
      <c r="D9" s="22"/>
      <c r="E9" s="33"/>
      <c r="F9" s="32"/>
    </row>
    <row r="10" spans="3:8" s="26" customFormat="1" ht="19.5" customHeight="1">
      <c r="C10" s="23"/>
      <c r="D10" s="22"/>
      <c r="E10" s="22"/>
      <c r="F10" s="25"/>
      <c r="H10" s="31"/>
    </row>
    <row r="11" spans="3:8" s="29" customFormat="1" ht="19.5" customHeight="1">
      <c r="C11" s="23"/>
      <c r="D11" s="22"/>
      <c r="E11" s="13"/>
      <c r="F11" s="19"/>
      <c r="H11" s="30"/>
    </row>
    <row r="12" spans="3:8" s="14" customFormat="1" ht="19.5" customHeight="1">
      <c r="C12" s="18"/>
      <c r="D12" s="17"/>
      <c r="E12" s="35"/>
      <c r="F12" s="9"/>
      <c r="H12" s="28"/>
    </row>
    <row r="13" spans="3:8" s="14" customFormat="1" ht="19.5" customHeight="1">
      <c r="C13" s="23"/>
      <c r="D13" s="22"/>
      <c r="E13" s="33"/>
      <c r="F13" s="19"/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0</v>
      </c>
      <c r="H34" s="2"/>
    </row>
    <row r="35" ht="19.5" customHeight="1"/>
    <row r="36" spans="3:7" ht="19.5" customHeight="1">
      <c r="C36" s="8" t="s">
        <v>1</v>
      </c>
      <c r="F36" s="7">
        <v>468922.44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f>+'0311'!F36</f>
        <v>468740.89999999944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6800</v>
      </c>
    </row>
    <row r="6" ht="19.5" customHeight="1">
      <c r="C6" s="3" t="s">
        <v>3</v>
      </c>
    </row>
    <row r="7" spans="3:6" ht="42" customHeight="1">
      <c r="C7" s="43" t="s">
        <v>19</v>
      </c>
      <c r="D7" s="43"/>
      <c r="E7" s="43"/>
      <c r="F7" s="43"/>
    </row>
    <row r="8" spans="3:6" ht="19.5" customHeight="1">
      <c r="C8" s="18" t="s">
        <v>11</v>
      </c>
      <c r="D8" s="17"/>
      <c r="E8" s="35" t="s">
        <v>18</v>
      </c>
      <c r="F8" s="34">
        <v>11118.46</v>
      </c>
    </row>
    <row r="9" spans="3:6" ht="19.5" customHeight="1">
      <c r="C9" s="23"/>
      <c r="D9" s="22"/>
      <c r="E9" s="33"/>
      <c r="F9" s="32"/>
    </row>
    <row r="10" spans="3:8" s="26" customFormat="1" ht="19.5" customHeight="1">
      <c r="C10" s="23"/>
      <c r="D10" s="22"/>
      <c r="E10" s="22"/>
      <c r="F10" s="25"/>
      <c r="H10" s="31"/>
    </row>
    <row r="11" spans="3:8" s="29" customFormat="1" ht="19.5" customHeight="1">
      <c r="C11" s="23"/>
      <c r="D11" s="22"/>
      <c r="E11" s="13"/>
      <c r="F11" s="19"/>
      <c r="H11" s="30"/>
    </row>
    <row r="12" spans="3:8" s="14" customFormat="1" ht="19.5" customHeight="1">
      <c r="C12" s="18"/>
      <c r="D12" s="17"/>
      <c r="E12" s="35"/>
      <c r="F12" s="9"/>
      <c r="H12" s="28"/>
    </row>
    <row r="13" spans="3:8" s="14" customFormat="1" ht="19.5" customHeight="1">
      <c r="C13" s="23"/>
      <c r="D13" s="22"/>
      <c r="E13" s="33"/>
      <c r="F13" s="19"/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11118.46</v>
      </c>
      <c r="H34" s="2"/>
    </row>
    <row r="35" ht="19.5" customHeight="1"/>
    <row r="36" spans="3:7" ht="19.5" customHeight="1">
      <c r="C36" s="8" t="s">
        <v>1</v>
      </c>
      <c r="F36" s="7">
        <f>+F3+F4+F5+F6-F34</f>
        <v>464422.4399999994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F5" sqref="F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f>+'[1]3010'!F36</f>
        <v>151273.9600000009</v>
      </c>
    </row>
    <row r="4" spans="3:6" ht="19.5" customHeight="1">
      <c r="C4" s="3" t="s">
        <v>5</v>
      </c>
      <c r="F4" s="2">
        <f>21041.67+294166.67</f>
        <v>315208.33999999997</v>
      </c>
    </row>
    <row r="5" spans="3:6" ht="19.5" customHeight="1">
      <c r="C5" s="3" t="s">
        <v>4</v>
      </c>
      <c r="F5" s="28">
        <v>700</v>
      </c>
    </row>
    <row r="6" ht="19.5" customHeight="1">
      <c r="C6" s="3" t="s">
        <v>3</v>
      </c>
    </row>
    <row r="7" spans="3:6" ht="42" customHeight="1">
      <c r="C7" s="43" t="s">
        <v>17</v>
      </c>
      <c r="D7" s="43"/>
      <c r="E7" s="43"/>
      <c r="F7" s="43"/>
    </row>
    <row r="8" spans="3:6" ht="19.5" customHeight="1">
      <c r="C8" s="18"/>
      <c r="D8" s="17"/>
      <c r="E8" s="35"/>
      <c r="F8" s="34"/>
    </row>
    <row r="9" spans="3:6" ht="19.5" customHeight="1">
      <c r="C9" s="23"/>
      <c r="D9" s="22"/>
      <c r="E9" s="33"/>
      <c r="F9" s="32"/>
    </row>
    <row r="10" spans="3:8" s="26" customFormat="1" ht="19.5" customHeight="1">
      <c r="C10" s="23"/>
      <c r="D10" s="22"/>
      <c r="E10" s="22"/>
      <c r="F10" s="25"/>
      <c r="H10" s="31"/>
    </row>
    <row r="11" spans="3:8" s="29" customFormat="1" ht="19.5" customHeight="1">
      <c r="C11" s="23"/>
      <c r="D11" s="22"/>
      <c r="E11" s="13"/>
      <c r="F11" s="19"/>
      <c r="H11" s="30"/>
    </row>
    <row r="12" spans="3:8" s="14" customFormat="1" ht="19.5" customHeight="1">
      <c r="C12" s="18"/>
      <c r="D12" s="17"/>
      <c r="E12" s="13"/>
      <c r="F12" s="9"/>
      <c r="H12" s="28"/>
    </row>
    <row r="13" spans="3:8" s="14" customFormat="1" ht="19.5" customHeight="1">
      <c r="C13" s="23"/>
      <c r="D13" s="22"/>
      <c r="E13" s="11"/>
      <c r="F13" s="19"/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+F8+F9+F10</f>
        <v>0</v>
      </c>
      <c r="H34" s="2"/>
    </row>
    <row r="35" ht="19.5" customHeight="1"/>
    <row r="36" spans="3:7" ht="19.5" customHeight="1">
      <c r="C36" s="8" t="s">
        <v>1</v>
      </c>
      <c r="F36" s="7">
        <f>+F3+F4+F5+F6-F34</f>
        <v>467182.30000000086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2020-11-10T06:18:14Z</cp:lastPrinted>
  <dcterms:created xsi:type="dcterms:W3CDTF">2020-11-03T06:14:24Z</dcterms:created>
  <dcterms:modified xsi:type="dcterms:W3CDTF">2020-11-16T08:49:20Z</dcterms:modified>
  <cp:category/>
  <cp:version/>
  <cp:contentType/>
  <cp:contentStatus/>
</cp:coreProperties>
</file>