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240" windowHeight="12525" activeTab="2"/>
  </bookViews>
  <sheets>
    <sheet name="1210" sheetId="1" r:id="rId1"/>
    <sheet name="0910" sheetId="2" r:id="rId2"/>
    <sheet name="0810" sheetId="3" r:id="rId3"/>
    <sheet name="0710" sheetId="4" r:id="rId4"/>
    <sheet name="0610" sheetId="5" r:id="rId5"/>
    <sheet name="0510" sheetId="6" r:id="rId6"/>
    <sheet name="0210" sheetId="7" r:id="rId7"/>
  </sheets>
  <definedNames/>
  <calcPr fullCalcOnLoad="1"/>
</workbook>
</file>

<file path=xl/sharedStrings.xml><?xml version="1.0" encoding="utf-8"?>
<sst xmlns="http://schemas.openxmlformats.org/spreadsheetml/2006/main" count="105" uniqueCount="52">
  <si>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</si>
  <si>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</si>
  <si>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</si>
  <si>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</si>
  <si>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</si>
  <si>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Ukupno izvrsena placanja</t>
  </si>
  <si>
    <t>Stanje na računu 840-729661-47</t>
  </si>
  <si>
    <t xml:space="preserve"> </t>
  </si>
  <si>
    <t>SPECIFIKACIJA IZVRŠENIH PLAĆANJA PO DOBAVLJAČIMA NA DAN  01.10.2020.</t>
  </si>
  <si>
    <t>06а</t>
  </si>
  <si>
    <t>plate pzz</t>
  </si>
  <si>
    <t>05a</t>
  </si>
  <si>
    <t>plate stomatologija</t>
  </si>
  <si>
    <t>06n</t>
  </si>
  <si>
    <t>plate covid</t>
  </si>
  <si>
    <t>3r</t>
  </si>
  <si>
    <t>participacija</t>
  </si>
  <si>
    <t>ministarstvo finansija</t>
  </si>
  <si>
    <t>06e</t>
  </si>
  <si>
    <t>materijalni</t>
  </si>
  <si>
    <t>bit total</t>
  </si>
  <si>
    <t>lekovi</t>
  </si>
  <si>
    <t>062</t>
  </si>
  <si>
    <t>nino</t>
  </si>
  <si>
    <t>jkp donji milanovac</t>
  </si>
  <si>
    <t>vintec</t>
  </si>
  <si>
    <t>pošta</t>
  </si>
  <si>
    <t>farmalogist</t>
  </si>
  <si>
    <t>licentis</t>
  </si>
  <si>
    <t>karajović</t>
  </si>
  <si>
    <t>timok</t>
  </si>
  <si>
    <t>SPECIFIKACIJA IZVRŠENIH PLAĆANJA PO DOBAVLJAČIMA NA DAN  02.10.2020.</t>
  </si>
  <si>
    <t>SPECIFIKACIJA IZVRŠENIH PLAĆANJA PO DOBAVLJAČIMA NA DAN  05.10.2020.</t>
  </si>
  <si>
    <t>06i</t>
  </si>
  <si>
    <t>invalidi</t>
  </si>
  <si>
    <t>06b</t>
  </si>
  <si>
    <t>prevoz pzz</t>
  </si>
  <si>
    <t>prevoz stomatologija</t>
  </si>
  <si>
    <t>05b</t>
  </si>
  <si>
    <t>05m</t>
  </si>
  <si>
    <t>prevoz covid</t>
  </si>
  <si>
    <t>SPECIFIKACIJA IZVRŠENIH PLAĆANJA PO DOBAVLJAČIMA NA DAN  06.10.2020.</t>
  </si>
  <si>
    <t>SPECIFIKACIJA IZVRŠENIH PLAĆANJA PO DOBAVLJAČIMA NA DAN  07.10.2020.</t>
  </si>
  <si>
    <t>autoservis popović</t>
  </si>
  <si>
    <t>dunav osiguranje</t>
  </si>
  <si>
    <t>dnevnice</t>
  </si>
  <si>
    <t>05e</t>
  </si>
  <si>
    <t>ostali direktni troškovi</t>
  </si>
  <si>
    <t>sava osiguranje</t>
  </si>
  <si>
    <t>materijalni troškovi</t>
  </si>
  <si>
    <t>SPECIFIKACIJA IZVRŠENIH PLAĆANJA PO DOBAVLJAČIMA NA DAN  08.10.2020.</t>
  </si>
  <si>
    <t>SPECIFIKACIJA IZVRŠENIH PLAĆANJA PO DOBAVLJAČIMA NA DAN  09.10.2020.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</si>
</sst>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4" fontId="2" fillId="33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49" fontId="3" fillId="0" borderId="10" xfId="0" applyNumberFormat="1" applyFont="1" applyBorder="1" applyAlignment="1">
      <alignment horizontal="left"/>
    </xf>
    <xf numFmtId="4" fontId="3" fillId="33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 horizontal="left"/>
    </xf>
    <xf numFmtId="4" fontId="39" fillId="0" borderId="0" xfId="0" applyNumberFormat="1" applyFont="1" applyAlignment="1">
      <alignment/>
    </xf>
    <xf numFmtId="0" fontId="3" fillId="33" borderId="10" xfId="0" applyFont="1" applyFill="1" applyBorder="1" applyAlignment="1">
      <alignment/>
    </xf>
    <xf numFmtId="4" fontId="40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0"/>
  <sheetViews>
    <sheetView zoomScalePageLayoutView="0" workbookViewId="0" topLeftCell="B13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9.140625" style="4" customWidth="1"/>
    <col min="8" max="8" width="11.28125" style="4" bestFit="1" customWidth="1"/>
    <col min="9" max="16384" width="9.140625" style="4" customWidth="1"/>
  </cols>
  <sheetData>
    <row r="1" spans="3:6" s="1" customFormat="1" ht="19.5" customHeight="1">
      <c r="C1" s="1" t="s">
        <v>0</v>
      </c>
      <c r="F1" s="2"/>
    </row>
    <row r="2" ht="14.25" customHeight="1"/>
    <row r="3" spans="3:6" ht="19.5" customHeight="1">
      <c r="C3" s="3" t="s">
        <v>1</v>
      </c>
      <c r="F3" s="5">
        <f>+'0910'!F37</f>
        <v>12918.01000000001</v>
      </c>
    </row>
    <row r="4" spans="3:6" ht="19.5" customHeight="1">
      <c r="C4" s="3" t="s">
        <v>2</v>
      </c>
      <c r="F4" s="5">
        <f>294166.66+21041.66+28600+7250</f>
        <v>351058.31999999995</v>
      </c>
    </row>
    <row r="5" spans="3:6" ht="19.5" customHeight="1">
      <c r="C5" s="3" t="s">
        <v>3</v>
      </c>
      <c r="F5" s="5">
        <v>2000</v>
      </c>
    </row>
    <row r="6" ht="19.5" customHeight="1">
      <c r="C6" s="3" t="s">
        <v>4</v>
      </c>
    </row>
    <row r="7" spans="3:6" ht="42" customHeight="1">
      <c r="C7" s="43" t="s">
        <v>51</v>
      </c>
      <c r="D7" s="43"/>
      <c r="E7" s="43"/>
      <c r="F7" s="43"/>
    </row>
    <row r="8" spans="3:6" ht="19.5" customHeight="1">
      <c r="C8" s="6"/>
      <c r="D8" s="7"/>
      <c r="E8" s="8"/>
      <c r="F8" s="9"/>
    </row>
    <row r="9" spans="3:6" ht="19.5" customHeight="1">
      <c r="C9" s="10"/>
      <c r="D9" s="11"/>
      <c r="E9" s="40"/>
      <c r="F9" s="28"/>
    </row>
    <row r="10" spans="3:8" s="16" customFormat="1" ht="19.5" customHeight="1">
      <c r="C10" s="10"/>
      <c r="D10" s="11"/>
      <c r="E10" s="14"/>
      <c r="F10" s="19"/>
      <c r="H10" s="17"/>
    </row>
    <row r="11" spans="3:8" s="20" customFormat="1" ht="19.5" customHeight="1">
      <c r="C11" s="10"/>
      <c r="D11" s="11"/>
      <c r="F11" s="19"/>
      <c r="H11" s="21"/>
    </row>
    <row r="12" spans="3:8" s="1" customFormat="1" ht="19.5" customHeight="1">
      <c r="C12" s="6"/>
      <c r="D12" s="7"/>
      <c r="E12" s="14"/>
      <c r="F12" s="22"/>
      <c r="H12" s="2"/>
    </row>
    <row r="13" spans="3:8" s="1" customFormat="1" ht="19.5" customHeight="1">
      <c r="C13" s="10"/>
      <c r="D13" s="11"/>
      <c r="E13" s="42"/>
      <c r="F13" s="15"/>
      <c r="H13" s="26"/>
    </row>
    <row r="14" spans="3:8" s="1" customFormat="1" ht="19.5" customHeight="1">
      <c r="C14" s="18"/>
      <c r="D14" s="14"/>
      <c r="E14" s="23"/>
      <c r="F14" s="19"/>
      <c r="H14" s="26"/>
    </row>
    <row r="15" spans="3:8" s="1" customFormat="1" ht="19.5" customHeight="1">
      <c r="C15" s="10"/>
      <c r="D15" s="14"/>
      <c r="E15" s="42"/>
      <c r="F15" s="15"/>
      <c r="H15" s="26"/>
    </row>
    <row r="16" spans="3:6" ht="19.5" customHeight="1">
      <c r="C16" s="18"/>
      <c r="D16" s="14"/>
      <c r="E16" s="20"/>
      <c r="F16" s="19"/>
    </row>
    <row r="17" spans="3:6" s="1" customFormat="1" ht="19.5" customHeight="1">
      <c r="C17" s="10"/>
      <c r="D17" s="11"/>
      <c r="E17" s="23"/>
      <c r="F17" s="19"/>
    </row>
    <row r="18" spans="3:6" ht="19.5" customHeight="1">
      <c r="C18" s="18"/>
      <c r="D18" s="14"/>
      <c r="E18" s="14"/>
      <c r="F18" s="19"/>
    </row>
    <row r="19" spans="3:6" s="1" customFormat="1" ht="19.5" customHeight="1">
      <c r="C19" s="10"/>
      <c r="D19" s="11"/>
      <c r="E19" s="4"/>
      <c r="F19" s="28"/>
    </row>
    <row r="20" spans="3:6" ht="19.5" customHeight="1">
      <c r="C20" s="18"/>
      <c r="D20" s="14"/>
      <c r="E20" s="14"/>
      <c r="F20" s="19"/>
    </row>
    <row r="21" spans="3:6" ht="19.5" customHeight="1">
      <c r="C21" s="18"/>
      <c r="D21" s="14"/>
      <c r="E21" s="14"/>
      <c r="F21" s="28"/>
    </row>
    <row r="22" spans="3:6" ht="19.5" customHeight="1">
      <c r="C22" s="6"/>
      <c r="D22" s="29"/>
      <c r="E22" s="30"/>
      <c r="F22" s="22"/>
    </row>
    <row r="23" spans="3:6" s="1" customFormat="1" ht="19.5" customHeight="1">
      <c r="C23" s="6"/>
      <c r="D23" s="7"/>
      <c r="E23" s="14"/>
      <c r="F23" s="31"/>
    </row>
    <row r="24" spans="3:6" ht="19.5" customHeight="1">
      <c r="C24" s="6"/>
      <c r="D24" s="29"/>
      <c r="E24" s="30"/>
      <c r="F24" s="31"/>
    </row>
    <row r="25" spans="3:6" ht="19.5" customHeight="1">
      <c r="C25" s="32"/>
      <c r="D25" s="29"/>
      <c r="E25" s="14"/>
      <c r="F25" s="22"/>
    </row>
    <row r="26" spans="3:6" ht="19.5" customHeight="1">
      <c r="C26" s="32"/>
      <c r="D26" s="29"/>
      <c r="E26" s="30"/>
      <c r="F26" s="31"/>
    </row>
    <row r="27" spans="3:6" s="1" customFormat="1" ht="19.5" customHeight="1">
      <c r="C27" s="6"/>
      <c r="D27" s="7"/>
      <c r="E27" s="30"/>
      <c r="F27" s="31"/>
    </row>
    <row r="28" spans="3:6" ht="19.5" customHeight="1">
      <c r="C28" s="32"/>
      <c r="D28" s="29"/>
      <c r="E28" s="14"/>
      <c r="F28" s="22"/>
    </row>
    <row r="29" spans="3:6" ht="19.5" customHeight="1">
      <c r="C29" s="32"/>
      <c r="D29" s="29"/>
      <c r="E29" s="14"/>
      <c r="F29" s="22"/>
    </row>
    <row r="30" spans="3:6" ht="19.5" customHeight="1">
      <c r="C30" s="32"/>
      <c r="D30" s="29"/>
      <c r="E30" s="14"/>
      <c r="F30" s="22"/>
    </row>
    <row r="31" spans="3:6" ht="19.5" customHeight="1">
      <c r="C31" s="32"/>
      <c r="D31" s="29"/>
      <c r="E31" s="14"/>
      <c r="F31" s="22"/>
    </row>
    <row r="32" spans="3:6" ht="19.5" customHeight="1">
      <c r="C32" s="32"/>
      <c r="D32" s="29"/>
      <c r="E32" s="14"/>
      <c r="F32" s="22"/>
    </row>
    <row r="33" spans="3:6" ht="19.5" customHeight="1">
      <c r="C33" s="32"/>
      <c r="D33" s="29"/>
      <c r="E33" s="14"/>
      <c r="F33" s="22"/>
    </row>
    <row r="34" spans="3:6" ht="19.5" customHeight="1">
      <c r="C34" s="32"/>
      <c r="D34" s="29"/>
      <c r="E34" s="14"/>
      <c r="F34" s="22"/>
    </row>
    <row r="35" spans="3:8" ht="19.5" customHeight="1">
      <c r="C35" s="32" t="s">
        <v>5</v>
      </c>
      <c r="D35" s="29"/>
      <c r="E35" s="33"/>
      <c r="F35" s="22">
        <f>+F13+F8+F15</f>
        <v>0</v>
      </c>
      <c r="H35" s="5"/>
    </row>
    <row r="36" ht="19.5" customHeight="1"/>
    <row r="37" spans="3:7" ht="19.5" customHeight="1">
      <c r="C37" s="34" t="s">
        <v>6</v>
      </c>
      <c r="F37" s="35">
        <f>+F3+F4+F5-F35</f>
        <v>365976.32999999996</v>
      </c>
      <c r="G37" s="4" t="s">
        <v>7</v>
      </c>
    </row>
    <row r="38" ht="19.5" customHeight="1"/>
    <row r="47" spans="3:6" ht="37.5" customHeight="1">
      <c r="C47" s="36"/>
      <c r="D47" s="37"/>
      <c r="E47" s="37"/>
      <c r="F47" s="38"/>
    </row>
    <row r="48" spans="3:6" ht="37.5" customHeight="1">
      <c r="C48" s="36"/>
      <c r="D48" s="37"/>
      <c r="E48" s="37"/>
      <c r="F48" s="38"/>
    </row>
    <row r="49" spans="3:6" ht="37.5" customHeight="1">
      <c r="C49" s="36"/>
      <c r="D49" s="37"/>
      <c r="E49" s="37"/>
      <c r="F49" s="38"/>
    </row>
    <row r="50" spans="3:6" ht="37.5" customHeight="1">
      <c r="C50" s="36"/>
      <c r="D50" s="37"/>
      <c r="E50" s="37"/>
      <c r="F50" s="38"/>
    </row>
    <row r="51" spans="3:6" ht="37.5" customHeight="1">
      <c r="C51" s="36"/>
      <c r="D51" s="37"/>
      <c r="E51" s="37"/>
      <c r="F51" s="38"/>
    </row>
    <row r="52" spans="3:6" ht="37.5" customHeight="1">
      <c r="C52" s="36"/>
      <c r="D52" s="37"/>
      <c r="E52" s="37"/>
      <c r="F52" s="38"/>
    </row>
    <row r="53" spans="3:6" ht="37.5" customHeight="1">
      <c r="C53" s="36"/>
      <c r="D53" s="37"/>
      <c r="E53" s="37"/>
      <c r="F53" s="38"/>
    </row>
    <row r="54" spans="3:6" ht="37.5" customHeight="1">
      <c r="C54" s="36"/>
      <c r="D54" s="37"/>
      <c r="E54" s="37"/>
      <c r="F54" s="38"/>
    </row>
    <row r="55" spans="3:6" ht="37.5" customHeight="1">
      <c r="C55" s="36"/>
      <c r="D55" s="37"/>
      <c r="E55" s="37"/>
      <c r="F55" s="38"/>
    </row>
    <row r="56" spans="3:6" ht="37.5" customHeight="1">
      <c r="C56" s="36"/>
      <c r="D56" s="37"/>
      <c r="E56" s="37"/>
      <c r="F56" s="38"/>
    </row>
    <row r="57" spans="3:6" ht="37.5" customHeight="1">
      <c r="C57" s="36"/>
      <c r="D57" s="37"/>
      <c r="E57" s="37"/>
      <c r="F57" s="38"/>
    </row>
    <row r="58" spans="3:6" ht="37.5" customHeight="1">
      <c r="C58" s="36"/>
      <c r="D58" s="37"/>
      <c r="E58" s="37"/>
      <c r="F58" s="38"/>
    </row>
    <row r="59" spans="3:6" ht="37.5" customHeight="1">
      <c r="C59" s="36"/>
      <c r="D59" s="37"/>
      <c r="E59" s="37"/>
      <c r="F59" s="38"/>
    </row>
    <row r="60" spans="3:6" ht="37.5" customHeight="1">
      <c r="C60" s="36"/>
      <c r="D60" s="37"/>
      <c r="E60" s="37"/>
      <c r="F60" s="38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60"/>
  <sheetViews>
    <sheetView zoomScalePageLayoutView="0" workbookViewId="0" topLeftCell="B16">
      <selection activeCell="E21" sqref="E21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9.140625" style="4" customWidth="1"/>
    <col min="8" max="8" width="11.28125" style="4" bestFit="1" customWidth="1"/>
    <col min="9" max="16384" width="9.140625" style="4" customWidth="1"/>
  </cols>
  <sheetData>
    <row r="1" spans="3:6" s="1" customFormat="1" ht="19.5" customHeight="1">
      <c r="C1" s="1" t="s">
        <v>0</v>
      </c>
      <c r="F1" s="2"/>
    </row>
    <row r="2" ht="14.25" customHeight="1"/>
    <row r="3" spans="3:6" ht="19.5" customHeight="1">
      <c r="C3" s="3" t="s">
        <v>1</v>
      </c>
      <c r="F3" s="5">
        <f>+'0810'!F37</f>
        <v>9268.01000000001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3650</v>
      </c>
    </row>
    <row r="6" ht="19.5" customHeight="1">
      <c r="C6" s="3" t="s">
        <v>4</v>
      </c>
    </row>
    <row r="7" spans="3:6" ht="42" customHeight="1">
      <c r="C7" s="43" t="s">
        <v>50</v>
      </c>
      <c r="D7" s="43"/>
      <c r="E7" s="43"/>
      <c r="F7" s="43"/>
    </row>
    <row r="8" spans="3:6" ht="19.5" customHeight="1">
      <c r="C8" s="6"/>
      <c r="D8" s="7"/>
      <c r="E8" s="8"/>
      <c r="F8" s="9"/>
    </row>
    <row r="9" spans="3:6" ht="19.5" customHeight="1">
      <c r="C9" s="10"/>
      <c r="D9" s="11"/>
      <c r="E9" s="40"/>
      <c r="F9" s="28"/>
    </row>
    <row r="10" spans="3:8" s="16" customFormat="1" ht="19.5" customHeight="1">
      <c r="C10" s="10"/>
      <c r="D10" s="11"/>
      <c r="E10" s="14"/>
      <c r="F10" s="19"/>
      <c r="H10" s="17"/>
    </row>
    <row r="11" spans="3:8" s="20" customFormat="1" ht="19.5" customHeight="1">
      <c r="C11" s="10"/>
      <c r="D11" s="11"/>
      <c r="F11" s="19"/>
      <c r="H11" s="21"/>
    </row>
    <row r="12" spans="3:8" s="1" customFormat="1" ht="19.5" customHeight="1">
      <c r="C12" s="6"/>
      <c r="D12" s="7"/>
      <c r="E12" s="14"/>
      <c r="F12" s="22"/>
      <c r="H12" s="2"/>
    </row>
    <row r="13" spans="3:8" s="1" customFormat="1" ht="19.5" customHeight="1">
      <c r="C13" s="10"/>
      <c r="D13" s="11"/>
      <c r="E13" s="42"/>
      <c r="F13" s="15"/>
      <c r="H13" s="26"/>
    </row>
    <row r="14" spans="3:8" s="1" customFormat="1" ht="19.5" customHeight="1">
      <c r="C14" s="18"/>
      <c r="D14" s="14"/>
      <c r="E14" s="23"/>
      <c r="F14" s="19"/>
      <c r="H14" s="26"/>
    </row>
    <row r="15" spans="3:8" s="1" customFormat="1" ht="19.5" customHeight="1">
      <c r="C15" s="10"/>
      <c r="D15" s="14"/>
      <c r="E15" s="42"/>
      <c r="F15" s="15"/>
      <c r="H15" s="26"/>
    </row>
    <row r="16" spans="3:6" ht="19.5" customHeight="1">
      <c r="C16" s="18"/>
      <c r="D16" s="14"/>
      <c r="E16" s="20"/>
      <c r="F16" s="19"/>
    </row>
    <row r="17" spans="3:6" s="1" customFormat="1" ht="19.5" customHeight="1">
      <c r="C17" s="10"/>
      <c r="D17" s="11"/>
      <c r="E17" s="23"/>
      <c r="F17" s="19"/>
    </row>
    <row r="18" spans="3:6" ht="19.5" customHeight="1">
      <c r="C18" s="18"/>
      <c r="D18" s="14"/>
      <c r="E18" s="14"/>
      <c r="F18" s="19"/>
    </row>
    <row r="19" spans="3:6" s="1" customFormat="1" ht="19.5" customHeight="1">
      <c r="C19" s="10"/>
      <c r="D19" s="11"/>
      <c r="E19" s="4"/>
      <c r="F19" s="28"/>
    </row>
    <row r="20" spans="3:6" ht="19.5" customHeight="1">
      <c r="C20" s="18"/>
      <c r="D20" s="14"/>
      <c r="E20" s="14"/>
      <c r="F20" s="19"/>
    </row>
    <row r="21" spans="3:6" ht="19.5" customHeight="1">
      <c r="C21" s="18"/>
      <c r="D21" s="14"/>
      <c r="E21" s="14"/>
      <c r="F21" s="28"/>
    </row>
    <row r="22" spans="3:6" ht="19.5" customHeight="1">
      <c r="C22" s="6"/>
      <c r="D22" s="29"/>
      <c r="E22" s="30"/>
      <c r="F22" s="22"/>
    </row>
    <row r="23" spans="3:6" s="1" customFormat="1" ht="19.5" customHeight="1">
      <c r="C23" s="6"/>
      <c r="D23" s="7"/>
      <c r="E23" s="14"/>
      <c r="F23" s="31"/>
    </row>
    <row r="24" spans="3:6" ht="19.5" customHeight="1">
      <c r="C24" s="6"/>
      <c r="D24" s="29"/>
      <c r="E24" s="30"/>
      <c r="F24" s="31"/>
    </row>
    <row r="25" spans="3:6" ht="19.5" customHeight="1">
      <c r="C25" s="32"/>
      <c r="D25" s="29"/>
      <c r="E25" s="14"/>
      <c r="F25" s="22"/>
    </row>
    <row r="26" spans="3:6" ht="19.5" customHeight="1">
      <c r="C26" s="32"/>
      <c r="D26" s="29"/>
      <c r="E26" s="30"/>
      <c r="F26" s="31"/>
    </row>
    <row r="27" spans="3:6" s="1" customFormat="1" ht="19.5" customHeight="1">
      <c r="C27" s="6"/>
      <c r="D27" s="7"/>
      <c r="E27" s="30"/>
      <c r="F27" s="31"/>
    </row>
    <row r="28" spans="3:6" ht="19.5" customHeight="1">
      <c r="C28" s="32"/>
      <c r="D28" s="29"/>
      <c r="E28" s="14"/>
      <c r="F28" s="22"/>
    </row>
    <row r="29" spans="3:6" ht="19.5" customHeight="1">
      <c r="C29" s="32"/>
      <c r="D29" s="29"/>
      <c r="E29" s="14"/>
      <c r="F29" s="22"/>
    </row>
    <row r="30" spans="3:6" ht="19.5" customHeight="1">
      <c r="C30" s="32"/>
      <c r="D30" s="29"/>
      <c r="E30" s="14"/>
      <c r="F30" s="22"/>
    </row>
    <row r="31" spans="3:6" ht="19.5" customHeight="1">
      <c r="C31" s="32"/>
      <c r="D31" s="29"/>
      <c r="E31" s="14"/>
      <c r="F31" s="22"/>
    </row>
    <row r="32" spans="3:6" ht="19.5" customHeight="1">
      <c r="C32" s="32"/>
      <c r="D32" s="29"/>
      <c r="E32" s="14"/>
      <c r="F32" s="22"/>
    </row>
    <row r="33" spans="3:6" ht="19.5" customHeight="1">
      <c r="C33" s="32"/>
      <c r="D33" s="29"/>
      <c r="E33" s="14"/>
      <c r="F33" s="22"/>
    </row>
    <row r="34" spans="3:6" ht="19.5" customHeight="1">
      <c r="C34" s="32"/>
      <c r="D34" s="29"/>
      <c r="E34" s="14"/>
      <c r="F34" s="22"/>
    </row>
    <row r="35" spans="3:8" ht="19.5" customHeight="1">
      <c r="C35" s="32" t="s">
        <v>5</v>
      </c>
      <c r="D35" s="29"/>
      <c r="E35" s="33"/>
      <c r="F35" s="22">
        <f>+F13+F8+F15</f>
        <v>0</v>
      </c>
      <c r="H35" s="5"/>
    </row>
    <row r="36" ht="19.5" customHeight="1"/>
    <row r="37" spans="3:7" ht="19.5" customHeight="1">
      <c r="C37" s="34" t="s">
        <v>6</v>
      </c>
      <c r="F37" s="35">
        <f>+F3+F4+F5-F35</f>
        <v>12918.01000000001</v>
      </c>
      <c r="G37" s="4" t="s">
        <v>7</v>
      </c>
    </row>
    <row r="38" ht="19.5" customHeight="1"/>
    <row r="47" spans="3:6" ht="37.5" customHeight="1">
      <c r="C47" s="36"/>
      <c r="D47" s="37"/>
      <c r="E47" s="37"/>
      <c r="F47" s="38"/>
    </row>
    <row r="48" spans="3:6" ht="37.5" customHeight="1">
      <c r="C48" s="36"/>
      <c r="D48" s="37"/>
      <c r="E48" s="37"/>
      <c r="F48" s="38"/>
    </row>
    <row r="49" spans="3:6" ht="37.5" customHeight="1">
      <c r="C49" s="36"/>
      <c r="D49" s="37"/>
      <c r="E49" s="37"/>
      <c r="F49" s="38"/>
    </row>
    <row r="50" spans="3:6" ht="37.5" customHeight="1">
      <c r="C50" s="36"/>
      <c r="D50" s="37"/>
      <c r="E50" s="37"/>
      <c r="F50" s="38"/>
    </row>
    <row r="51" spans="3:6" ht="37.5" customHeight="1">
      <c r="C51" s="36"/>
      <c r="D51" s="37"/>
      <c r="E51" s="37"/>
      <c r="F51" s="38"/>
    </row>
    <row r="52" spans="3:6" ht="37.5" customHeight="1">
      <c r="C52" s="36"/>
      <c r="D52" s="37"/>
      <c r="E52" s="37"/>
      <c r="F52" s="38"/>
    </row>
    <row r="53" spans="3:6" ht="37.5" customHeight="1">
      <c r="C53" s="36"/>
      <c r="D53" s="37"/>
      <c r="E53" s="37"/>
      <c r="F53" s="38"/>
    </row>
    <row r="54" spans="3:6" ht="37.5" customHeight="1">
      <c r="C54" s="36"/>
      <c r="D54" s="37"/>
      <c r="E54" s="37"/>
      <c r="F54" s="38"/>
    </row>
    <row r="55" spans="3:6" ht="37.5" customHeight="1">
      <c r="C55" s="36"/>
      <c r="D55" s="37"/>
      <c r="E55" s="37"/>
      <c r="F55" s="38"/>
    </row>
    <row r="56" spans="3:6" ht="37.5" customHeight="1">
      <c r="C56" s="36"/>
      <c r="D56" s="37"/>
      <c r="E56" s="37"/>
      <c r="F56" s="38"/>
    </row>
    <row r="57" spans="3:6" ht="37.5" customHeight="1">
      <c r="C57" s="36"/>
      <c r="D57" s="37"/>
      <c r="E57" s="37"/>
      <c r="F57" s="38"/>
    </row>
    <row r="58" spans="3:6" ht="37.5" customHeight="1">
      <c r="C58" s="36"/>
      <c r="D58" s="37"/>
      <c r="E58" s="37"/>
      <c r="F58" s="38"/>
    </row>
    <row r="59" spans="3:6" ht="37.5" customHeight="1">
      <c r="C59" s="36"/>
      <c r="D59" s="37"/>
      <c r="E59" s="37"/>
      <c r="F59" s="38"/>
    </row>
    <row r="60" spans="3:6" ht="37.5" customHeight="1">
      <c r="C60" s="36"/>
      <c r="D60" s="37"/>
      <c r="E60" s="37"/>
      <c r="F60" s="38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H60"/>
  <sheetViews>
    <sheetView tabSelected="1" zoomScalePageLayoutView="0" workbookViewId="0" topLeftCell="B1">
      <selection activeCell="E46" sqref="E46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9.140625" style="4" customWidth="1"/>
    <col min="8" max="8" width="11.28125" style="4" bestFit="1" customWidth="1"/>
    <col min="9" max="16384" width="9.140625" style="4" customWidth="1"/>
  </cols>
  <sheetData>
    <row r="1" spans="3:6" s="1" customFormat="1" ht="19.5" customHeight="1">
      <c r="C1" s="1" t="s">
        <v>0</v>
      </c>
      <c r="F1" s="2"/>
    </row>
    <row r="2" ht="14.25" customHeight="1"/>
    <row r="3" spans="3:6" ht="19.5" customHeight="1">
      <c r="C3" s="3" t="s">
        <v>1</v>
      </c>
      <c r="F3" s="5">
        <f>+'0710'!F37</f>
        <v>110648.01000000001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6750</v>
      </c>
    </row>
    <row r="6" ht="19.5" customHeight="1">
      <c r="C6" s="3" t="s">
        <v>4</v>
      </c>
    </row>
    <row r="7" spans="3:6" ht="42" customHeight="1">
      <c r="C7" s="43" t="s">
        <v>42</v>
      </c>
      <c r="D7" s="43"/>
      <c r="E7" s="43"/>
      <c r="F7" s="43"/>
    </row>
    <row r="8" spans="3:6" ht="19.5" customHeight="1">
      <c r="C8" s="6" t="s">
        <v>15</v>
      </c>
      <c r="D8" s="7"/>
      <c r="E8" s="8" t="s">
        <v>16</v>
      </c>
      <c r="F8" s="9">
        <f>+F9+F10+F11+F12</f>
        <v>68641.33</v>
      </c>
    </row>
    <row r="9" spans="3:6" ht="19.5" customHeight="1">
      <c r="C9" s="10"/>
      <c r="D9" s="11"/>
      <c r="E9" s="40" t="s">
        <v>43</v>
      </c>
      <c r="F9" s="28">
        <v>21000</v>
      </c>
    </row>
    <row r="10" spans="3:8" s="16" customFormat="1" ht="19.5" customHeight="1">
      <c r="C10" s="10"/>
      <c r="D10" s="11"/>
      <c r="E10" s="14" t="s">
        <v>44</v>
      </c>
      <c r="F10" s="19">
        <v>3780</v>
      </c>
      <c r="H10" s="17"/>
    </row>
    <row r="11" spans="3:8" s="20" customFormat="1" ht="19.5" customHeight="1">
      <c r="C11" s="10"/>
      <c r="D11" s="11"/>
      <c r="E11" s="20" t="s">
        <v>45</v>
      </c>
      <c r="F11" s="19">
        <f>11500+9200+1150+6900+1150+3450-18447</f>
        <v>14903</v>
      </c>
      <c r="H11" s="21"/>
    </row>
    <row r="12" spans="3:8" s="1" customFormat="1" ht="19.5" customHeight="1">
      <c r="C12" s="6"/>
      <c r="D12" s="7"/>
      <c r="E12" s="14" t="s">
        <v>48</v>
      </c>
      <c r="F12" s="22">
        <f>50000-F14</f>
        <v>28958.33</v>
      </c>
      <c r="H12" s="2"/>
    </row>
    <row r="13" spans="3:8" s="1" customFormat="1" ht="19.5" customHeight="1">
      <c r="C13" s="10" t="s">
        <v>46</v>
      </c>
      <c r="D13" s="11"/>
      <c r="E13" s="42" t="s">
        <v>47</v>
      </c>
      <c r="F13" s="15">
        <f>+F14</f>
        <v>21041.67</v>
      </c>
      <c r="H13" s="26"/>
    </row>
    <row r="14" spans="3:8" s="1" customFormat="1" ht="19.5" customHeight="1">
      <c r="C14" s="18"/>
      <c r="D14" s="14"/>
      <c r="E14" s="23" t="s">
        <v>48</v>
      </c>
      <c r="F14" s="19">
        <v>21041.67</v>
      </c>
      <c r="H14" s="26"/>
    </row>
    <row r="15" spans="3:8" s="1" customFormat="1" ht="19.5" customHeight="1">
      <c r="C15" s="10" t="s">
        <v>18</v>
      </c>
      <c r="D15" s="14"/>
      <c r="E15" s="42" t="s">
        <v>49</v>
      </c>
      <c r="F15" s="15">
        <f>+F16</f>
        <v>18447</v>
      </c>
      <c r="H15" s="26"/>
    </row>
    <row r="16" spans="3:6" ht="19.5" customHeight="1">
      <c r="C16" s="18"/>
      <c r="D16" s="14"/>
      <c r="E16" s="20" t="s">
        <v>45</v>
      </c>
      <c r="F16" s="19">
        <v>18447</v>
      </c>
    </row>
    <row r="17" spans="3:6" s="1" customFormat="1" ht="19.5" customHeight="1">
      <c r="C17" s="10"/>
      <c r="D17" s="11"/>
      <c r="E17" s="23"/>
      <c r="F17" s="19"/>
    </row>
    <row r="18" spans="3:6" ht="19.5" customHeight="1">
      <c r="C18" s="18"/>
      <c r="D18" s="14"/>
      <c r="E18" s="14"/>
      <c r="F18" s="19"/>
    </row>
    <row r="19" spans="3:6" s="1" customFormat="1" ht="19.5" customHeight="1">
      <c r="C19" s="10"/>
      <c r="D19" s="11"/>
      <c r="E19" s="4"/>
      <c r="F19" s="28"/>
    </row>
    <row r="20" spans="3:6" ht="19.5" customHeight="1">
      <c r="C20" s="18"/>
      <c r="D20" s="14"/>
      <c r="E20" s="14"/>
      <c r="F20" s="19"/>
    </row>
    <row r="21" spans="3:6" ht="19.5" customHeight="1">
      <c r="C21" s="18"/>
      <c r="D21" s="14"/>
      <c r="E21" s="14"/>
      <c r="F21" s="28"/>
    </row>
    <row r="22" spans="3:6" ht="19.5" customHeight="1">
      <c r="C22" s="6"/>
      <c r="D22" s="29"/>
      <c r="E22" s="30"/>
      <c r="F22" s="22"/>
    </row>
    <row r="23" spans="3:6" s="1" customFormat="1" ht="19.5" customHeight="1">
      <c r="C23" s="6"/>
      <c r="D23" s="7"/>
      <c r="E23" s="14"/>
      <c r="F23" s="31"/>
    </row>
    <row r="24" spans="3:6" ht="19.5" customHeight="1">
      <c r="C24" s="6"/>
      <c r="D24" s="29"/>
      <c r="E24" s="30"/>
      <c r="F24" s="31"/>
    </row>
    <row r="25" spans="3:6" ht="19.5" customHeight="1">
      <c r="C25" s="32"/>
      <c r="D25" s="29"/>
      <c r="E25" s="14"/>
      <c r="F25" s="22"/>
    </row>
    <row r="26" spans="3:6" ht="19.5" customHeight="1">
      <c r="C26" s="32"/>
      <c r="D26" s="29"/>
      <c r="E26" s="30"/>
      <c r="F26" s="31"/>
    </row>
    <row r="27" spans="3:6" s="1" customFormat="1" ht="19.5" customHeight="1">
      <c r="C27" s="6"/>
      <c r="D27" s="7"/>
      <c r="E27" s="30"/>
      <c r="F27" s="31"/>
    </row>
    <row r="28" spans="3:6" ht="19.5" customHeight="1">
      <c r="C28" s="32"/>
      <c r="D28" s="29"/>
      <c r="E28" s="14"/>
      <c r="F28" s="22"/>
    </row>
    <row r="29" spans="3:6" ht="19.5" customHeight="1">
      <c r="C29" s="32"/>
      <c r="D29" s="29"/>
      <c r="E29" s="14"/>
      <c r="F29" s="22"/>
    </row>
    <row r="30" spans="3:6" ht="19.5" customHeight="1">
      <c r="C30" s="32"/>
      <c r="D30" s="29"/>
      <c r="E30" s="14"/>
      <c r="F30" s="22"/>
    </row>
    <row r="31" spans="3:6" ht="19.5" customHeight="1">
      <c r="C31" s="32"/>
      <c r="D31" s="29"/>
      <c r="E31" s="14"/>
      <c r="F31" s="22"/>
    </row>
    <row r="32" spans="3:6" ht="19.5" customHeight="1">
      <c r="C32" s="32"/>
      <c r="D32" s="29"/>
      <c r="E32" s="14"/>
      <c r="F32" s="22"/>
    </row>
    <row r="33" spans="3:6" ht="19.5" customHeight="1">
      <c r="C33" s="32"/>
      <c r="D33" s="29"/>
      <c r="E33" s="14"/>
      <c r="F33" s="22"/>
    </row>
    <row r="34" spans="3:6" ht="19.5" customHeight="1">
      <c r="C34" s="32"/>
      <c r="D34" s="29"/>
      <c r="E34" s="14"/>
      <c r="F34" s="22"/>
    </row>
    <row r="35" spans="3:8" ht="19.5" customHeight="1">
      <c r="C35" s="32" t="s">
        <v>5</v>
      </c>
      <c r="D35" s="29"/>
      <c r="E35" s="33"/>
      <c r="F35" s="22">
        <f>+F13+F8+F15</f>
        <v>108130</v>
      </c>
      <c r="H35" s="5"/>
    </row>
    <row r="36" ht="19.5" customHeight="1"/>
    <row r="37" spans="3:7" ht="19.5" customHeight="1">
      <c r="C37" s="34" t="s">
        <v>6</v>
      </c>
      <c r="F37" s="35">
        <f>+F3+F4+F5-F35</f>
        <v>9268.01000000001</v>
      </c>
      <c r="G37" s="4" t="s">
        <v>7</v>
      </c>
    </row>
    <row r="38" ht="19.5" customHeight="1"/>
    <row r="47" spans="3:6" ht="37.5" customHeight="1">
      <c r="C47" s="36"/>
      <c r="D47" s="37"/>
      <c r="E47" s="37"/>
      <c r="F47" s="38"/>
    </row>
    <row r="48" spans="3:6" ht="37.5" customHeight="1">
      <c r="C48" s="36"/>
      <c r="D48" s="37"/>
      <c r="E48" s="37"/>
      <c r="F48" s="38"/>
    </row>
    <row r="49" spans="3:6" ht="37.5" customHeight="1">
      <c r="C49" s="36"/>
      <c r="D49" s="37"/>
      <c r="E49" s="37"/>
      <c r="F49" s="38"/>
    </row>
    <row r="50" spans="3:6" ht="37.5" customHeight="1">
      <c r="C50" s="36"/>
      <c r="D50" s="37"/>
      <c r="E50" s="37"/>
      <c r="F50" s="38"/>
    </row>
    <row r="51" spans="3:6" ht="37.5" customHeight="1">
      <c r="C51" s="36"/>
      <c r="D51" s="37"/>
      <c r="E51" s="37"/>
      <c r="F51" s="38"/>
    </row>
    <row r="52" spans="3:6" ht="37.5" customHeight="1">
      <c r="C52" s="36"/>
      <c r="D52" s="37"/>
      <c r="E52" s="37"/>
      <c r="F52" s="38"/>
    </row>
    <row r="53" spans="3:6" ht="37.5" customHeight="1">
      <c r="C53" s="36"/>
      <c r="D53" s="37"/>
      <c r="E53" s="37"/>
      <c r="F53" s="38"/>
    </row>
    <row r="54" spans="3:6" ht="37.5" customHeight="1">
      <c r="C54" s="36"/>
      <c r="D54" s="37"/>
      <c r="E54" s="37"/>
      <c r="F54" s="38"/>
    </row>
    <row r="55" spans="3:6" ht="37.5" customHeight="1">
      <c r="C55" s="36"/>
      <c r="D55" s="37"/>
      <c r="E55" s="37"/>
      <c r="F55" s="38"/>
    </row>
    <row r="56" spans="3:6" ht="37.5" customHeight="1">
      <c r="C56" s="36"/>
      <c r="D56" s="37"/>
      <c r="E56" s="37"/>
      <c r="F56" s="38"/>
    </row>
    <row r="57" spans="3:6" ht="37.5" customHeight="1">
      <c r="C57" s="36"/>
      <c r="D57" s="37"/>
      <c r="E57" s="37"/>
      <c r="F57" s="38"/>
    </row>
    <row r="58" spans="3:6" ht="37.5" customHeight="1">
      <c r="C58" s="36"/>
      <c r="D58" s="37"/>
      <c r="E58" s="37"/>
      <c r="F58" s="38"/>
    </row>
    <row r="59" spans="3:6" ht="37.5" customHeight="1">
      <c r="C59" s="36"/>
      <c r="D59" s="37"/>
      <c r="E59" s="37"/>
      <c r="F59" s="38"/>
    </row>
    <row r="60" spans="3:6" ht="37.5" customHeight="1">
      <c r="C60" s="36"/>
      <c r="D60" s="37"/>
      <c r="E60" s="37"/>
      <c r="F60" s="38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H60"/>
  <sheetViews>
    <sheetView zoomScalePageLayoutView="0" workbookViewId="0" topLeftCell="B16">
      <selection activeCell="C8" sqref="C8:F18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9.140625" style="4" customWidth="1"/>
    <col min="8" max="8" width="11.28125" style="4" bestFit="1" customWidth="1"/>
    <col min="9" max="16384" width="9.140625" style="4" customWidth="1"/>
  </cols>
  <sheetData>
    <row r="1" spans="3:6" s="1" customFormat="1" ht="19.5" customHeight="1">
      <c r="C1" s="1" t="s">
        <v>0</v>
      </c>
      <c r="F1" s="2"/>
    </row>
    <row r="2" ht="14.25" customHeight="1"/>
    <row r="3" spans="3:6" ht="19.5" customHeight="1">
      <c r="C3" s="3" t="s">
        <v>1</v>
      </c>
      <c r="F3" s="5">
        <f>+'0610'!F37</f>
        <v>107248.01000000001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3400</v>
      </c>
    </row>
    <row r="6" ht="19.5" customHeight="1">
      <c r="C6" s="3" t="s">
        <v>4</v>
      </c>
    </row>
    <row r="7" spans="3:6" ht="42" customHeight="1">
      <c r="C7" s="43" t="s">
        <v>41</v>
      </c>
      <c r="D7" s="43"/>
      <c r="E7" s="43"/>
      <c r="F7" s="43"/>
    </row>
    <row r="8" spans="3:6" ht="19.5" customHeight="1">
      <c r="C8" s="6"/>
      <c r="D8" s="7"/>
      <c r="E8" s="8"/>
      <c r="F8" s="9"/>
    </row>
    <row r="9" spans="3:6" ht="19.5" customHeight="1">
      <c r="C9" s="10"/>
      <c r="D9" s="11"/>
      <c r="E9" s="41"/>
      <c r="F9" s="13"/>
    </row>
    <row r="10" spans="3:8" s="16" customFormat="1" ht="19.5" customHeight="1">
      <c r="C10" s="10"/>
      <c r="D10" s="11"/>
      <c r="E10" s="11"/>
      <c r="F10" s="15"/>
      <c r="H10" s="17"/>
    </row>
    <row r="11" spans="3:8" s="20" customFormat="1" ht="19.5" customHeight="1">
      <c r="C11" s="10"/>
      <c r="D11" s="11"/>
      <c r="E11" s="16"/>
      <c r="F11" s="15"/>
      <c r="H11" s="21"/>
    </row>
    <row r="12" spans="3:8" s="1" customFormat="1" ht="19.5" customHeight="1">
      <c r="C12" s="6"/>
      <c r="D12" s="7"/>
      <c r="E12" s="14"/>
      <c r="F12" s="22"/>
      <c r="H12" s="2"/>
    </row>
    <row r="13" spans="3:8" s="1" customFormat="1" ht="19.5" customHeight="1">
      <c r="C13" s="18"/>
      <c r="D13" s="14"/>
      <c r="E13" s="23"/>
      <c r="F13" s="19"/>
      <c r="H13" s="26"/>
    </row>
    <row r="14" spans="3:8" s="1" customFormat="1" ht="19.5" customHeight="1">
      <c r="C14" s="18"/>
      <c r="D14" s="14"/>
      <c r="E14" s="23"/>
      <c r="F14" s="19"/>
      <c r="H14" s="26"/>
    </row>
    <row r="15" spans="3:8" s="1" customFormat="1" ht="19.5" customHeight="1">
      <c r="C15" s="18"/>
      <c r="D15" s="14"/>
      <c r="E15" s="23"/>
      <c r="F15" s="19"/>
      <c r="H15" s="26"/>
    </row>
    <row r="16" spans="3:6" ht="19.5" customHeight="1">
      <c r="C16" s="18"/>
      <c r="D16" s="14"/>
      <c r="E16" s="39"/>
      <c r="F16" s="15"/>
    </row>
    <row r="17" spans="3:6" s="1" customFormat="1" ht="19.5" customHeight="1">
      <c r="C17" s="10"/>
      <c r="D17" s="11"/>
      <c r="E17" s="23"/>
      <c r="F17" s="19"/>
    </row>
    <row r="18" spans="3:6" ht="19.5" customHeight="1">
      <c r="C18" s="18"/>
      <c r="D18" s="14"/>
      <c r="E18" s="14"/>
      <c r="F18" s="19"/>
    </row>
    <row r="19" spans="3:6" s="1" customFormat="1" ht="19.5" customHeight="1">
      <c r="C19" s="10"/>
      <c r="D19" s="11"/>
      <c r="E19" s="4"/>
      <c r="F19" s="28"/>
    </row>
    <row r="20" spans="3:6" ht="19.5" customHeight="1">
      <c r="C20" s="18"/>
      <c r="D20" s="14"/>
      <c r="E20" s="14"/>
      <c r="F20" s="19"/>
    </row>
    <row r="21" spans="3:6" ht="19.5" customHeight="1">
      <c r="C21" s="18"/>
      <c r="D21" s="14"/>
      <c r="E21" s="14"/>
      <c r="F21" s="28"/>
    </row>
    <row r="22" spans="3:6" ht="19.5" customHeight="1">
      <c r="C22" s="6"/>
      <c r="D22" s="29"/>
      <c r="E22" s="30"/>
      <c r="F22" s="22"/>
    </row>
    <row r="23" spans="3:6" s="1" customFormat="1" ht="19.5" customHeight="1">
      <c r="C23" s="6"/>
      <c r="D23" s="7"/>
      <c r="E23" s="14"/>
      <c r="F23" s="31"/>
    </row>
    <row r="24" spans="3:6" ht="19.5" customHeight="1">
      <c r="C24" s="6"/>
      <c r="D24" s="29"/>
      <c r="E24" s="30"/>
      <c r="F24" s="31"/>
    </row>
    <row r="25" spans="3:6" ht="19.5" customHeight="1">
      <c r="C25" s="32"/>
      <c r="D25" s="29"/>
      <c r="E25" s="14"/>
      <c r="F25" s="22"/>
    </row>
    <row r="26" spans="3:6" ht="19.5" customHeight="1">
      <c r="C26" s="32"/>
      <c r="D26" s="29"/>
      <c r="E26" s="30"/>
      <c r="F26" s="31"/>
    </row>
    <row r="27" spans="3:6" s="1" customFormat="1" ht="19.5" customHeight="1">
      <c r="C27" s="6"/>
      <c r="D27" s="7"/>
      <c r="E27" s="30"/>
      <c r="F27" s="31"/>
    </row>
    <row r="28" spans="3:6" ht="19.5" customHeight="1">
      <c r="C28" s="32"/>
      <c r="D28" s="29"/>
      <c r="E28" s="14"/>
      <c r="F28" s="22"/>
    </row>
    <row r="29" spans="3:6" ht="19.5" customHeight="1">
      <c r="C29" s="32"/>
      <c r="D29" s="29"/>
      <c r="E29" s="14"/>
      <c r="F29" s="22"/>
    </row>
    <row r="30" spans="3:6" ht="19.5" customHeight="1">
      <c r="C30" s="32"/>
      <c r="D30" s="29"/>
      <c r="E30" s="14"/>
      <c r="F30" s="22"/>
    </row>
    <row r="31" spans="3:6" ht="19.5" customHeight="1">
      <c r="C31" s="32"/>
      <c r="D31" s="29"/>
      <c r="E31" s="14"/>
      <c r="F31" s="22"/>
    </row>
    <row r="32" spans="3:6" ht="19.5" customHeight="1">
      <c r="C32" s="32"/>
      <c r="D32" s="29"/>
      <c r="E32" s="14"/>
      <c r="F32" s="22"/>
    </row>
    <row r="33" spans="3:6" ht="19.5" customHeight="1">
      <c r="C33" s="32"/>
      <c r="D33" s="29"/>
      <c r="E33" s="14"/>
      <c r="F33" s="22"/>
    </row>
    <row r="34" spans="3:6" ht="19.5" customHeight="1">
      <c r="C34" s="32"/>
      <c r="D34" s="29"/>
      <c r="E34" s="14"/>
      <c r="F34" s="22"/>
    </row>
    <row r="35" spans="3:8" ht="19.5" customHeight="1">
      <c r="C35" s="32" t="s">
        <v>5</v>
      </c>
      <c r="D35" s="29"/>
      <c r="E35" s="33"/>
      <c r="F35" s="22">
        <f>+F8+F9+F10+F11</f>
        <v>0</v>
      </c>
      <c r="H35" s="5"/>
    </row>
    <row r="36" ht="19.5" customHeight="1"/>
    <row r="37" spans="3:7" ht="19.5" customHeight="1">
      <c r="C37" s="34" t="s">
        <v>6</v>
      </c>
      <c r="F37" s="35">
        <f>+F3+F4+F5-F35</f>
        <v>110648.01000000001</v>
      </c>
      <c r="G37" s="4" t="s">
        <v>7</v>
      </c>
    </row>
    <row r="38" ht="19.5" customHeight="1"/>
    <row r="47" spans="3:6" ht="37.5" customHeight="1">
      <c r="C47" s="36"/>
      <c r="D47" s="37"/>
      <c r="E47" s="37"/>
      <c r="F47" s="38"/>
    </row>
    <row r="48" spans="3:6" ht="37.5" customHeight="1">
      <c r="C48" s="36"/>
      <c r="D48" s="37"/>
      <c r="E48" s="37"/>
      <c r="F48" s="38"/>
    </row>
    <row r="49" spans="3:6" ht="37.5" customHeight="1">
      <c r="C49" s="36"/>
      <c r="D49" s="37"/>
      <c r="E49" s="37"/>
      <c r="F49" s="38"/>
    </row>
    <row r="50" spans="3:6" ht="37.5" customHeight="1">
      <c r="C50" s="36"/>
      <c r="D50" s="37"/>
      <c r="E50" s="37"/>
      <c r="F50" s="38"/>
    </row>
    <row r="51" spans="3:6" ht="37.5" customHeight="1">
      <c r="C51" s="36"/>
      <c r="D51" s="37"/>
      <c r="E51" s="37"/>
      <c r="F51" s="38"/>
    </row>
    <row r="52" spans="3:6" ht="37.5" customHeight="1">
      <c r="C52" s="36"/>
      <c r="D52" s="37"/>
      <c r="E52" s="37"/>
      <c r="F52" s="38"/>
    </row>
    <row r="53" spans="3:6" ht="37.5" customHeight="1">
      <c r="C53" s="36"/>
      <c r="D53" s="37"/>
      <c r="E53" s="37"/>
      <c r="F53" s="38"/>
    </row>
    <row r="54" spans="3:6" ht="37.5" customHeight="1">
      <c r="C54" s="36"/>
      <c r="D54" s="37"/>
      <c r="E54" s="37"/>
      <c r="F54" s="38"/>
    </row>
    <row r="55" spans="3:6" ht="37.5" customHeight="1">
      <c r="C55" s="36"/>
      <c r="D55" s="37"/>
      <c r="E55" s="37"/>
      <c r="F55" s="38"/>
    </row>
    <row r="56" spans="3:6" ht="37.5" customHeight="1">
      <c r="C56" s="36"/>
      <c r="D56" s="37"/>
      <c r="E56" s="37"/>
      <c r="F56" s="38"/>
    </row>
    <row r="57" spans="3:6" ht="37.5" customHeight="1">
      <c r="C57" s="36"/>
      <c r="D57" s="37"/>
      <c r="E57" s="37"/>
      <c r="F57" s="38"/>
    </row>
    <row r="58" spans="3:6" ht="37.5" customHeight="1">
      <c r="C58" s="36"/>
      <c r="D58" s="37"/>
      <c r="E58" s="37"/>
      <c r="F58" s="38"/>
    </row>
    <row r="59" spans="3:6" ht="37.5" customHeight="1">
      <c r="C59" s="36"/>
      <c r="D59" s="37"/>
      <c r="E59" s="37"/>
      <c r="F59" s="38"/>
    </row>
    <row r="60" spans="3:6" ht="37.5" customHeight="1">
      <c r="C60" s="36"/>
      <c r="D60" s="37"/>
      <c r="E60" s="37"/>
      <c r="F60" s="38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H60"/>
  <sheetViews>
    <sheetView zoomScalePageLayoutView="0" workbookViewId="0" topLeftCell="B1">
      <selection activeCell="C13" sqref="C13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9.140625" style="4" customWidth="1"/>
    <col min="8" max="8" width="11.28125" style="4" bestFit="1" customWidth="1"/>
    <col min="9" max="16384" width="9.140625" style="4" customWidth="1"/>
  </cols>
  <sheetData>
    <row r="1" spans="3:6" s="1" customFormat="1" ht="19.5" customHeight="1">
      <c r="C1" s="1" t="s">
        <v>0</v>
      </c>
      <c r="F1" s="2"/>
    </row>
    <row r="2" ht="14.25" customHeight="1"/>
    <row r="3" spans="3:6" ht="19.5" customHeight="1">
      <c r="C3" s="3" t="s">
        <v>1</v>
      </c>
      <c r="F3" s="5">
        <f>+'0510'!F37</f>
        <v>434747.05</v>
      </c>
    </row>
    <row r="4" spans="3:6" ht="19.5" customHeight="1">
      <c r="C4" s="3" t="s">
        <v>2</v>
      </c>
      <c r="F4" s="5">
        <v>124524</v>
      </c>
    </row>
    <row r="5" spans="3:6" ht="19.5" customHeight="1">
      <c r="C5" s="3" t="s">
        <v>3</v>
      </c>
      <c r="F5" s="5">
        <f>5850+700</f>
        <v>6550</v>
      </c>
    </row>
    <row r="6" ht="19.5" customHeight="1">
      <c r="C6" s="3" t="s">
        <v>4</v>
      </c>
    </row>
    <row r="7" spans="3:6" ht="42" customHeight="1">
      <c r="C7" s="43" t="s">
        <v>32</v>
      </c>
      <c r="D7" s="43"/>
      <c r="E7" s="43"/>
      <c r="F7" s="43"/>
    </row>
    <row r="8" spans="3:6" ht="19.5" customHeight="1">
      <c r="C8" s="6" t="s">
        <v>33</v>
      </c>
      <c r="D8" s="7"/>
      <c r="E8" s="8" t="s">
        <v>34</v>
      </c>
      <c r="F8" s="9">
        <v>124524</v>
      </c>
    </row>
    <row r="9" spans="3:6" ht="19.5" customHeight="1">
      <c r="C9" s="10" t="s">
        <v>35</v>
      </c>
      <c r="D9" s="11"/>
      <c r="E9" s="41" t="s">
        <v>36</v>
      </c>
      <c r="F9" s="13">
        <v>283139.96</v>
      </c>
    </row>
    <row r="10" spans="3:8" s="16" customFormat="1" ht="19.5" customHeight="1">
      <c r="C10" s="10" t="s">
        <v>38</v>
      </c>
      <c r="D10" s="11"/>
      <c r="E10" s="11" t="s">
        <v>37</v>
      </c>
      <c r="F10" s="15">
        <v>16800</v>
      </c>
      <c r="H10" s="17"/>
    </row>
    <row r="11" spans="3:8" s="20" customFormat="1" ht="19.5" customHeight="1">
      <c r="C11" s="10" t="s">
        <v>39</v>
      </c>
      <c r="D11" s="11"/>
      <c r="E11" s="16" t="s">
        <v>40</v>
      </c>
      <c r="F11" s="15">
        <v>34109.08</v>
      </c>
      <c r="H11" s="21"/>
    </row>
    <row r="12" spans="3:8" s="1" customFormat="1" ht="19.5" customHeight="1">
      <c r="C12" s="6"/>
      <c r="D12" s="7"/>
      <c r="E12" s="14"/>
      <c r="F12" s="22"/>
      <c r="H12" s="2"/>
    </row>
    <row r="13" spans="3:8" s="1" customFormat="1" ht="19.5" customHeight="1">
      <c r="C13" s="18"/>
      <c r="D13" s="14"/>
      <c r="E13" s="23"/>
      <c r="F13" s="19"/>
      <c r="H13" s="26"/>
    </row>
    <row r="14" spans="3:8" s="1" customFormat="1" ht="19.5" customHeight="1">
      <c r="C14" s="18"/>
      <c r="D14" s="14"/>
      <c r="E14" s="23"/>
      <c r="F14" s="19"/>
      <c r="H14" s="26"/>
    </row>
    <row r="15" spans="3:8" s="1" customFormat="1" ht="19.5" customHeight="1">
      <c r="C15" s="18"/>
      <c r="D15" s="14"/>
      <c r="E15" s="23"/>
      <c r="F15" s="19"/>
      <c r="H15" s="26"/>
    </row>
    <row r="16" spans="3:6" ht="19.5" customHeight="1">
      <c r="C16" s="18"/>
      <c r="D16" s="14"/>
      <c r="E16" s="39"/>
      <c r="F16" s="15"/>
    </row>
    <row r="17" spans="3:6" s="1" customFormat="1" ht="19.5" customHeight="1">
      <c r="C17" s="10"/>
      <c r="D17" s="11"/>
      <c r="E17" s="23"/>
      <c r="F17" s="19"/>
    </row>
    <row r="18" spans="3:6" ht="19.5" customHeight="1">
      <c r="C18" s="18"/>
      <c r="D18" s="14"/>
      <c r="E18" s="14"/>
      <c r="F18" s="19"/>
    </row>
    <row r="19" spans="3:6" s="1" customFormat="1" ht="19.5" customHeight="1">
      <c r="C19" s="10"/>
      <c r="D19" s="11"/>
      <c r="E19" s="4"/>
      <c r="F19" s="28"/>
    </row>
    <row r="20" spans="3:6" ht="19.5" customHeight="1">
      <c r="C20" s="18"/>
      <c r="D20" s="14"/>
      <c r="E20" s="14"/>
      <c r="F20" s="19"/>
    </row>
    <row r="21" spans="3:6" ht="19.5" customHeight="1">
      <c r="C21" s="18"/>
      <c r="D21" s="14"/>
      <c r="E21" s="14"/>
      <c r="F21" s="28"/>
    </row>
    <row r="22" spans="3:6" ht="19.5" customHeight="1">
      <c r="C22" s="6"/>
      <c r="D22" s="29"/>
      <c r="E22" s="30"/>
      <c r="F22" s="22"/>
    </row>
    <row r="23" spans="3:6" s="1" customFormat="1" ht="19.5" customHeight="1">
      <c r="C23" s="6"/>
      <c r="D23" s="7"/>
      <c r="E23" s="14"/>
      <c r="F23" s="31"/>
    </row>
    <row r="24" spans="3:6" ht="19.5" customHeight="1">
      <c r="C24" s="6"/>
      <c r="D24" s="29"/>
      <c r="E24" s="30"/>
      <c r="F24" s="31"/>
    </row>
    <row r="25" spans="3:6" ht="19.5" customHeight="1">
      <c r="C25" s="32"/>
      <c r="D25" s="29"/>
      <c r="E25" s="14"/>
      <c r="F25" s="22"/>
    </row>
    <row r="26" spans="3:6" ht="19.5" customHeight="1">
      <c r="C26" s="32"/>
      <c r="D26" s="29"/>
      <c r="E26" s="30"/>
      <c r="F26" s="31"/>
    </row>
    <row r="27" spans="3:6" s="1" customFormat="1" ht="19.5" customHeight="1">
      <c r="C27" s="6"/>
      <c r="D27" s="7"/>
      <c r="E27" s="30"/>
      <c r="F27" s="31"/>
    </row>
    <row r="28" spans="3:6" ht="19.5" customHeight="1">
      <c r="C28" s="32"/>
      <c r="D28" s="29"/>
      <c r="E28" s="14"/>
      <c r="F28" s="22"/>
    </row>
    <row r="29" spans="3:6" ht="19.5" customHeight="1">
      <c r="C29" s="32"/>
      <c r="D29" s="29"/>
      <c r="E29" s="14"/>
      <c r="F29" s="22"/>
    </row>
    <row r="30" spans="3:6" ht="19.5" customHeight="1">
      <c r="C30" s="32"/>
      <c r="D30" s="29"/>
      <c r="E30" s="14"/>
      <c r="F30" s="22"/>
    </row>
    <row r="31" spans="3:6" ht="19.5" customHeight="1">
      <c r="C31" s="32"/>
      <c r="D31" s="29"/>
      <c r="E31" s="14"/>
      <c r="F31" s="22"/>
    </row>
    <row r="32" spans="3:6" ht="19.5" customHeight="1">
      <c r="C32" s="32"/>
      <c r="D32" s="29"/>
      <c r="E32" s="14"/>
      <c r="F32" s="22"/>
    </row>
    <row r="33" spans="3:6" ht="19.5" customHeight="1">
      <c r="C33" s="32"/>
      <c r="D33" s="29"/>
      <c r="E33" s="14"/>
      <c r="F33" s="22"/>
    </row>
    <row r="34" spans="3:6" ht="19.5" customHeight="1">
      <c r="C34" s="32"/>
      <c r="D34" s="29"/>
      <c r="E34" s="14"/>
      <c r="F34" s="22"/>
    </row>
    <row r="35" spans="3:8" ht="19.5" customHeight="1">
      <c r="C35" s="32" t="s">
        <v>5</v>
      </c>
      <c r="D35" s="29"/>
      <c r="E35" s="33"/>
      <c r="F35" s="22">
        <f>+F8+F9+F10+F11</f>
        <v>458573.04000000004</v>
      </c>
      <c r="H35" s="5"/>
    </row>
    <row r="36" ht="19.5" customHeight="1"/>
    <row r="37" spans="3:7" ht="19.5" customHeight="1">
      <c r="C37" s="34" t="s">
        <v>6</v>
      </c>
      <c r="F37" s="35">
        <f>+F3+F4+F5-F35</f>
        <v>107248.01000000001</v>
      </c>
      <c r="G37" s="4" t="s">
        <v>7</v>
      </c>
    </row>
    <row r="38" ht="19.5" customHeight="1"/>
    <row r="47" spans="3:6" ht="37.5" customHeight="1">
      <c r="C47" s="36"/>
      <c r="D47" s="37"/>
      <c r="E47" s="37"/>
      <c r="F47" s="38"/>
    </row>
    <row r="48" spans="3:6" ht="37.5" customHeight="1">
      <c r="C48" s="36"/>
      <c r="D48" s="37"/>
      <c r="E48" s="37"/>
      <c r="F48" s="38"/>
    </row>
    <row r="49" spans="3:6" ht="37.5" customHeight="1">
      <c r="C49" s="36"/>
      <c r="D49" s="37"/>
      <c r="E49" s="37"/>
      <c r="F49" s="38"/>
    </row>
    <row r="50" spans="3:6" ht="37.5" customHeight="1">
      <c r="C50" s="36"/>
      <c r="D50" s="37"/>
      <c r="E50" s="37"/>
      <c r="F50" s="38"/>
    </row>
    <row r="51" spans="3:6" ht="37.5" customHeight="1">
      <c r="C51" s="36"/>
      <c r="D51" s="37"/>
      <c r="E51" s="37"/>
      <c r="F51" s="38"/>
    </row>
    <row r="52" spans="3:6" ht="37.5" customHeight="1">
      <c r="C52" s="36"/>
      <c r="D52" s="37"/>
      <c r="E52" s="37"/>
      <c r="F52" s="38"/>
    </row>
    <row r="53" spans="3:6" ht="37.5" customHeight="1">
      <c r="C53" s="36"/>
      <c r="D53" s="37"/>
      <c r="E53" s="37"/>
      <c r="F53" s="38"/>
    </row>
    <row r="54" spans="3:6" ht="37.5" customHeight="1">
      <c r="C54" s="36"/>
      <c r="D54" s="37"/>
      <c r="E54" s="37"/>
      <c r="F54" s="38"/>
    </row>
    <row r="55" spans="3:6" ht="37.5" customHeight="1">
      <c r="C55" s="36"/>
      <c r="D55" s="37"/>
      <c r="E55" s="37"/>
      <c r="F55" s="38"/>
    </row>
    <row r="56" spans="3:6" ht="37.5" customHeight="1">
      <c r="C56" s="36"/>
      <c r="D56" s="37"/>
      <c r="E56" s="37"/>
      <c r="F56" s="38"/>
    </row>
    <row r="57" spans="3:6" ht="37.5" customHeight="1">
      <c r="C57" s="36"/>
      <c r="D57" s="37"/>
      <c r="E57" s="37"/>
      <c r="F57" s="38"/>
    </row>
    <row r="58" spans="3:6" ht="37.5" customHeight="1">
      <c r="C58" s="36"/>
      <c r="D58" s="37"/>
      <c r="E58" s="37"/>
      <c r="F58" s="38"/>
    </row>
    <row r="59" spans="3:6" ht="37.5" customHeight="1">
      <c r="C59" s="36"/>
      <c r="D59" s="37"/>
      <c r="E59" s="37"/>
      <c r="F59" s="38"/>
    </row>
    <row r="60" spans="3:6" ht="37.5" customHeight="1">
      <c r="C60" s="36"/>
      <c r="D60" s="37"/>
      <c r="E60" s="37"/>
      <c r="F60" s="38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H60"/>
  <sheetViews>
    <sheetView zoomScalePageLayoutView="0" workbookViewId="0" topLeftCell="B1">
      <selection activeCell="C8" sqref="C8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9.140625" style="4" customWidth="1"/>
    <col min="8" max="8" width="11.28125" style="4" bestFit="1" customWidth="1"/>
    <col min="9" max="16384" width="9.140625" style="4" customWidth="1"/>
  </cols>
  <sheetData>
    <row r="1" spans="3:6" s="1" customFormat="1" ht="19.5" customHeight="1">
      <c r="C1" s="1" t="s">
        <v>0</v>
      </c>
      <c r="F1" s="2"/>
    </row>
    <row r="2" ht="14.25" customHeight="1"/>
    <row r="3" spans="3:6" ht="19.5" customHeight="1">
      <c r="C3" s="3" t="s">
        <v>1</v>
      </c>
      <c r="F3" s="5">
        <v>402721.86</v>
      </c>
    </row>
    <row r="4" spans="3:6" ht="19.5" customHeight="1">
      <c r="C4" s="3" t="s">
        <v>2</v>
      </c>
      <c r="F4" s="5">
        <f>283139.96+16800+34109.08</f>
        <v>334049.04000000004</v>
      </c>
    </row>
    <row r="5" spans="3:6" ht="19.5" customHeight="1">
      <c r="C5" s="3" t="s">
        <v>3</v>
      </c>
      <c r="F5" s="5">
        <v>2900</v>
      </c>
    </row>
    <row r="6" ht="19.5" customHeight="1">
      <c r="C6" s="3" t="s">
        <v>4</v>
      </c>
    </row>
    <row r="7" spans="3:6" ht="42" customHeight="1">
      <c r="C7" s="43" t="s">
        <v>31</v>
      </c>
      <c r="D7" s="43"/>
      <c r="E7" s="43"/>
      <c r="F7" s="43"/>
    </row>
    <row r="8" spans="3:6" ht="19.5" customHeight="1">
      <c r="C8" s="6" t="s">
        <v>18</v>
      </c>
      <c r="D8" s="7"/>
      <c r="E8" s="8" t="s">
        <v>19</v>
      </c>
      <c r="F8" s="9">
        <f>+F9+F10+F11+F12+F13+F14+F15</f>
        <v>275719.95</v>
      </c>
    </row>
    <row r="9" spans="3:6" ht="19.5" customHeight="1">
      <c r="C9" s="10"/>
      <c r="D9" s="11"/>
      <c r="E9" s="40" t="s">
        <v>20</v>
      </c>
      <c r="F9" s="28">
        <v>57516.66</v>
      </c>
    </row>
    <row r="10" spans="3:8" s="16" customFormat="1" ht="19.5" customHeight="1">
      <c r="C10" s="10"/>
      <c r="D10" s="11"/>
      <c r="E10" s="14" t="s">
        <v>23</v>
      </c>
      <c r="F10" s="19">
        <v>83507.35</v>
      </c>
      <c r="H10" s="17"/>
    </row>
    <row r="11" spans="3:8" s="20" customFormat="1" ht="19.5" customHeight="1">
      <c r="C11" s="10"/>
      <c r="D11" s="11"/>
      <c r="E11" s="20" t="s">
        <v>25</v>
      </c>
      <c r="F11" s="19">
        <v>32364</v>
      </c>
      <c r="H11" s="21"/>
    </row>
    <row r="12" spans="3:8" s="1" customFormat="1" ht="19.5" customHeight="1">
      <c r="C12" s="6"/>
      <c r="D12" s="7"/>
      <c r="E12" s="14" t="s">
        <v>24</v>
      </c>
      <c r="F12" s="22">
        <f>34594.26+1553.29</f>
        <v>36147.55</v>
      </c>
      <c r="H12" s="2"/>
    </row>
    <row r="13" spans="3:8" s="1" customFormat="1" ht="19.5" customHeight="1">
      <c r="C13" s="18"/>
      <c r="D13" s="14"/>
      <c r="E13" s="23" t="s">
        <v>26</v>
      </c>
      <c r="F13" s="19">
        <f>51.39+7300+766</f>
        <v>8117.39</v>
      </c>
      <c r="H13" s="26"/>
    </row>
    <row r="14" spans="3:8" s="1" customFormat="1" ht="19.5" customHeight="1">
      <c r="C14" s="18"/>
      <c r="D14" s="14"/>
      <c r="E14" s="23" t="s">
        <v>29</v>
      </c>
      <c r="F14" s="19">
        <f>19230+9000</f>
        <v>28230</v>
      </c>
      <c r="H14" s="26"/>
    </row>
    <row r="15" spans="3:8" s="1" customFormat="1" ht="19.5" customHeight="1">
      <c r="C15" s="18"/>
      <c r="D15" s="14"/>
      <c r="E15" s="23" t="s">
        <v>30</v>
      </c>
      <c r="F15" s="19">
        <v>29837</v>
      </c>
      <c r="H15" s="26"/>
    </row>
    <row r="16" spans="3:6" ht="19.5" customHeight="1">
      <c r="C16" s="18" t="s">
        <v>22</v>
      </c>
      <c r="D16" s="14"/>
      <c r="E16" s="39" t="s">
        <v>21</v>
      </c>
      <c r="F16" s="15">
        <f>+F17+F18</f>
        <v>29203.9</v>
      </c>
    </row>
    <row r="17" spans="3:6" s="1" customFormat="1" ht="19.5" customHeight="1">
      <c r="C17" s="10"/>
      <c r="D17" s="11"/>
      <c r="E17" s="23" t="s">
        <v>27</v>
      </c>
      <c r="F17" s="19">
        <v>2968.9</v>
      </c>
    </row>
    <row r="18" spans="3:6" ht="19.5" customHeight="1">
      <c r="C18" s="18"/>
      <c r="D18" s="14"/>
      <c r="E18" s="14" t="s">
        <v>28</v>
      </c>
      <c r="F18" s="19">
        <f>11660+14575</f>
        <v>26235</v>
      </c>
    </row>
    <row r="19" spans="3:6" s="1" customFormat="1" ht="19.5" customHeight="1">
      <c r="C19" s="10"/>
      <c r="D19" s="11"/>
      <c r="E19" s="4"/>
      <c r="F19" s="28"/>
    </row>
    <row r="20" spans="3:6" ht="19.5" customHeight="1">
      <c r="C20" s="18"/>
      <c r="D20" s="14"/>
      <c r="E20" s="14"/>
      <c r="F20" s="19"/>
    </row>
    <row r="21" spans="3:6" ht="19.5" customHeight="1">
      <c r="C21" s="18"/>
      <c r="D21" s="14"/>
      <c r="E21" s="14"/>
      <c r="F21" s="28"/>
    </row>
    <row r="22" spans="3:6" ht="19.5" customHeight="1">
      <c r="C22" s="6"/>
      <c r="D22" s="29"/>
      <c r="E22" s="30"/>
      <c r="F22" s="22"/>
    </row>
    <row r="23" spans="3:6" s="1" customFormat="1" ht="19.5" customHeight="1">
      <c r="C23" s="6"/>
      <c r="D23" s="7"/>
      <c r="E23" s="14"/>
      <c r="F23" s="31"/>
    </row>
    <row r="24" spans="3:6" ht="19.5" customHeight="1">
      <c r="C24" s="6"/>
      <c r="D24" s="29"/>
      <c r="E24" s="30"/>
      <c r="F24" s="31"/>
    </row>
    <row r="25" spans="3:6" ht="19.5" customHeight="1">
      <c r="C25" s="32"/>
      <c r="D25" s="29"/>
      <c r="E25" s="14"/>
      <c r="F25" s="22"/>
    </row>
    <row r="26" spans="3:6" ht="19.5" customHeight="1">
      <c r="C26" s="32"/>
      <c r="D26" s="29"/>
      <c r="E26" s="30"/>
      <c r="F26" s="31"/>
    </row>
    <row r="27" spans="3:6" s="1" customFormat="1" ht="19.5" customHeight="1">
      <c r="C27" s="6"/>
      <c r="D27" s="7"/>
      <c r="E27" s="30"/>
      <c r="F27" s="31"/>
    </row>
    <row r="28" spans="3:6" ht="19.5" customHeight="1">
      <c r="C28" s="32"/>
      <c r="D28" s="29"/>
      <c r="E28" s="14"/>
      <c r="F28" s="22"/>
    </row>
    <row r="29" spans="3:6" ht="19.5" customHeight="1">
      <c r="C29" s="32"/>
      <c r="D29" s="29"/>
      <c r="E29" s="14"/>
      <c r="F29" s="22"/>
    </row>
    <row r="30" spans="3:6" ht="19.5" customHeight="1">
      <c r="C30" s="32"/>
      <c r="D30" s="29"/>
      <c r="E30" s="14"/>
      <c r="F30" s="22"/>
    </row>
    <row r="31" spans="3:6" ht="19.5" customHeight="1">
      <c r="C31" s="32"/>
      <c r="D31" s="29"/>
      <c r="E31" s="14"/>
      <c r="F31" s="22"/>
    </row>
    <row r="32" spans="3:6" ht="19.5" customHeight="1">
      <c r="C32" s="32"/>
      <c r="D32" s="29"/>
      <c r="E32" s="14"/>
      <c r="F32" s="22"/>
    </row>
    <row r="33" spans="3:6" ht="19.5" customHeight="1">
      <c r="C33" s="32"/>
      <c r="D33" s="29"/>
      <c r="E33" s="14"/>
      <c r="F33" s="22"/>
    </row>
    <row r="34" spans="3:6" ht="19.5" customHeight="1">
      <c r="C34" s="32"/>
      <c r="D34" s="29"/>
      <c r="E34" s="14"/>
      <c r="F34" s="22"/>
    </row>
    <row r="35" spans="3:8" ht="19.5" customHeight="1">
      <c r="C35" s="32" t="s">
        <v>5</v>
      </c>
      <c r="D35" s="29"/>
      <c r="E35" s="33"/>
      <c r="F35" s="22">
        <f>+F8+F16</f>
        <v>304923.85000000003</v>
      </c>
      <c r="H35" s="5"/>
    </row>
    <row r="36" ht="19.5" customHeight="1"/>
    <row r="37" spans="3:7" ht="19.5" customHeight="1">
      <c r="C37" s="34" t="s">
        <v>6</v>
      </c>
      <c r="F37" s="35">
        <f>+F3+F4+F5-F35</f>
        <v>434747.05</v>
      </c>
      <c r="G37" s="4" t="s">
        <v>7</v>
      </c>
    </row>
    <row r="38" ht="19.5" customHeight="1"/>
    <row r="47" spans="3:6" ht="37.5" customHeight="1">
      <c r="C47" s="36"/>
      <c r="D47" s="37"/>
      <c r="E47" s="37"/>
      <c r="F47" s="38"/>
    </row>
    <row r="48" spans="3:6" ht="37.5" customHeight="1">
      <c r="C48" s="36"/>
      <c r="D48" s="37"/>
      <c r="E48" s="37"/>
      <c r="F48" s="38"/>
    </row>
    <row r="49" spans="3:6" ht="37.5" customHeight="1">
      <c r="C49" s="36"/>
      <c r="D49" s="37"/>
      <c r="E49" s="37"/>
      <c r="F49" s="38"/>
    </row>
    <row r="50" spans="3:6" ht="37.5" customHeight="1">
      <c r="C50" s="36"/>
      <c r="D50" s="37"/>
      <c r="E50" s="37"/>
      <c r="F50" s="38"/>
    </row>
    <row r="51" spans="3:6" ht="37.5" customHeight="1">
      <c r="C51" s="36"/>
      <c r="D51" s="37"/>
      <c r="E51" s="37"/>
      <c r="F51" s="38"/>
    </row>
    <row r="52" spans="3:6" ht="37.5" customHeight="1">
      <c r="C52" s="36"/>
      <c r="D52" s="37"/>
      <c r="E52" s="37"/>
      <c r="F52" s="38"/>
    </row>
    <row r="53" spans="3:6" ht="37.5" customHeight="1">
      <c r="C53" s="36"/>
      <c r="D53" s="37"/>
      <c r="E53" s="37"/>
      <c r="F53" s="38"/>
    </row>
    <row r="54" spans="3:6" ht="37.5" customHeight="1">
      <c r="C54" s="36"/>
      <c r="D54" s="37"/>
      <c r="E54" s="37"/>
      <c r="F54" s="38"/>
    </row>
    <row r="55" spans="3:6" ht="37.5" customHeight="1">
      <c r="C55" s="36"/>
      <c r="D55" s="37"/>
      <c r="E55" s="37"/>
      <c r="F55" s="38"/>
    </row>
    <row r="56" spans="3:6" ht="37.5" customHeight="1">
      <c r="C56" s="36"/>
      <c r="D56" s="37"/>
      <c r="E56" s="37"/>
      <c r="F56" s="38"/>
    </row>
    <row r="57" spans="3:6" ht="37.5" customHeight="1">
      <c r="C57" s="36"/>
      <c r="D57" s="37"/>
      <c r="E57" s="37"/>
      <c r="F57" s="38"/>
    </row>
    <row r="58" spans="3:6" ht="37.5" customHeight="1">
      <c r="C58" s="36"/>
      <c r="D58" s="37"/>
      <c r="E58" s="37"/>
      <c r="F58" s="38"/>
    </row>
    <row r="59" spans="3:6" ht="37.5" customHeight="1">
      <c r="C59" s="36"/>
      <c r="D59" s="37"/>
      <c r="E59" s="37"/>
      <c r="F59" s="38"/>
    </row>
    <row r="60" spans="3:6" ht="37.5" customHeight="1">
      <c r="C60" s="36"/>
      <c r="D60" s="37"/>
      <c r="E60" s="37"/>
      <c r="F60" s="38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H59"/>
  <sheetViews>
    <sheetView zoomScalePageLayoutView="0" workbookViewId="0" topLeftCell="B1">
      <selection activeCell="C11" sqref="C11:F15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9.140625" style="4" customWidth="1"/>
    <col min="8" max="8" width="11.28125" style="4" bestFit="1" customWidth="1"/>
    <col min="9" max="16384" width="9.140625" style="4" customWidth="1"/>
  </cols>
  <sheetData>
    <row r="1" spans="3:6" s="1" customFormat="1" ht="19.5" customHeight="1">
      <c r="C1" s="1" t="s">
        <v>0</v>
      </c>
      <c r="F1" s="2"/>
    </row>
    <row r="2" ht="14.25" customHeight="1"/>
    <row r="3" spans="3:6" ht="19.5" customHeight="1">
      <c r="C3" s="3" t="s">
        <v>1</v>
      </c>
      <c r="F3" s="5">
        <v>57928.21</v>
      </c>
    </row>
    <row r="4" spans="3:6" ht="19.5" customHeight="1">
      <c r="C4" s="3" t="s">
        <v>2</v>
      </c>
      <c r="F4" s="5">
        <f>6496474.37+394176.71+959550.82+294166.67+21041.67+29203.9</f>
        <v>8194614.140000001</v>
      </c>
    </row>
    <row r="5" spans="3:6" ht="19.5" customHeight="1">
      <c r="C5" s="3" t="s">
        <v>3</v>
      </c>
      <c r="F5" s="5">
        <f>650+5300</f>
        <v>5950</v>
      </c>
    </row>
    <row r="6" ht="19.5" customHeight="1">
      <c r="C6" s="3" t="s">
        <v>4</v>
      </c>
    </row>
    <row r="7" spans="3:6" ht="42" customHeight="1">
      <c r="C7" s="43" t="s">
        <v>8</v>
      </c>
      <c r="D7" s="43"/>
      <c r="E7" s="43"/>
      <c r="F7" s="43"/>
    </row>
    <row r="8" spans="3:6" ht="19.5" customHeight="1">
      <c r="C8" s="6" t="s">
        <v>9</v>
      </c>
      <c r="D8" s="7"/>
      <c r="E8" s="8" t="s">
        <v>10</v>
      </c>
      <c r="F8" s="9">
        <v>6496474.37</v>
      </c>
    </row>
    <row r="9" spans="3:6" ht="19.5" customHeight="1">
      <c r="C9" s="10" t="s">
        <v>11</v>
      </c>
      <c r="D9" s="11"/>
      <c r="E9" s="12" t="s">
        <v>12</v>
      </c>
      <c r="F9" s="13">
        <v>394176.71</v>
      </c>
    </row>
    <row r="10" spans="3:8" s="16" customFormat="1" ht="19.5" customHeight="1">
      <c r="C10" s="10" t="s">
        <v>13</v>
      </c>
      <c r="D10" s="11"/>
      <c r="E10" s="30" t="s">
        <v>14</v>
      </c>
      <c r="F10" s="15">
        <v>959550.82</v>
      </c>
      <c r="H10" s="17"/>
    </row>
    <row r="11" spans="3:8" s="20" customFormat="1" ht="19.5" customHeight="1">
      <c r="C11" s="10" t="s">
        <v>15</v>
      </c>
      <c r="D11" s="11"/>
      <c r="E11" s="30" t="s">
        <v>16</v>
      </c>
      <c r="F11" s="15">
        <f>+F12</f>
        <v>5568.39</v>
      </c>
      <c r="H11" s="21"/>
    </row>
    <row r="12" spans="3:8" s="1" customFormat="1" ht="19.5" customHeight="1">
      <c r="C12" s="6"/>
      <c r="D12" s="7"/>
      <c r="E12" s="14" t="s">
        <v>17</v>
      </c>
      <c r="F12" s="22">
        <f>110+10+299.5+282.29+4866.6</f>
        <v>5568.39</v>
      </c>
      <c r="H12" s="2"/>
    </row>
    <row r="13" spans="3:8" s="1" customFormat="1" ht="19.5" customHeight="1">
      <c r="C13" s="10"/>
      <c r="D13" s="11"/>
      <c r="E13" s="23"/>
      <c r="F13" s="19"/>
      <c r="H13" s="24">
        <f>+F8-F13</f>
        <v>6496474.37</v>
      </c>
    </row>
    <row r="14" spans="3:8" s="1" customFormat="1" ht="19.5" customHeight="1">
      <c r="C14" s="18"/>
      <c r="D14" s="14"/>
      <c r="E14" s="25"/>
      <c r="F14" s="19"/>
      <c r="H14" s="26"/>
    </row>
    <row r="15" spans="3:6" ht="19.5" customHeight="1">
      <c r="C15" s="18"/>
      <c r="D15" s="14"/>
      <c r="E15" s="27"/>
      <c r="F15" s="19"/>
    </row>
    <row r="16" spans="3:6" s="1" customFormat="1" ht="19.5" customHeight="1">
      <c r="C16" s="10"/>
      <c r="D16" s="11"/>
      <c r="E16" s="23"/>
      <c r="F16" s="19"/>
    </row>
    <row r="17" spans="3:6" ht="19.5" customHeight="1">
      <c r="C17" s="18"/>
      <c r="D17" s="14"/>
      <c r="E17" s="14"/>
      <c r="F17" s="19"/>
    </row>
    <row r="18" spans="3:6" s="1" customFormat="1" ht="19.5" customHeight="1">
      <c r="C18" s="10"/>
      <c r="D18" s="11"/>
      <c r="E18" s="4"/>
      <c r="F18" s="28"/>
    </row>
    <row r="19" spans="3:6" ht="19.5" customHeight="1">
      <c r="C19" s="18"/>
      <c r="D19" s="14"/>
      <c r="E19" s="14"/>
      <c r="F19" s="19"/>
    </row>
    <row r="20" spans="3:6" ht="19.5" customHeight="1">
      <c r="C20" s="18"/>
      <c r="D20" s="14"/>
      <c r="E20" s="14"/>
      <c r="F20" s="28"/>
    </row>
    <row r="21" spans="3:6" ht="19.5" customHeight="1">
      <c r="C21" s="6"/>
      <c r="D21" s="29"/>
      <c r="E21" s="30"/>
      <c r="F21" s="22"/>
    </row>
    <row r="22" spans="3:6" s="1" customFormat="1" ht="19.5" customHeight="1">
      <c r="C22" s="6"/>
      <c r="D22" s="7"/>
      <c r="E22" s="14"/>
      <c r="F22" s="31"/>
    </row>
    <row r="23" spans="3:6" ht="19.5" customHeight="1">
      <c r="C23" s="6"/>
      <c r="D23" s="29"/>
      <c r="E23" s="30"/>
      <c r="F23" s="31"/>
    </row>
    <row r="24" spans="3:6" ht="19.5" customHeight="1">
      <c r="C24" s="32"/>
      <c r="D24" s="29"/>
      <c r="E24" s="14"/>
      <c r="F24" s="22"/>
    </row>
    <row r="25" spans="3:6" ht="19.5" customHeight="1">
      <c r="C25" s="32"/>
      <c r="D25" s="29"/>
      <c r="E25" s="30"/>
      <c r="F25" s="31"/>
    </row>
    <row r="26" spans="3:6" s="1" customFormat="1" ht="19.5" customHeight="1">
      <c r="C26" s="6"/>
      <c r="D26" s="7"/>
      <c r="E26" s="30"/>
      <c r="F26" s="31"/>
    </row>
    <row r="27" spans="3:6" ht="19.5" customHeight="1">
      <c r="C27" s="32"/>
      <c r="D27" s="29"/>
      <c r="E27" s="14"/>
      <c r="F27" s="22"/>
    </row>
    <row r="28" spans="3:6" ht="19.5" customHeight="1">
      <c r="C28" s="32"/>
      <c r="D28" s="29"/>
      <c r="E28" s="14"/>
      <c r="F28" s="22"/>
    </row>
    <row r="29" spans="3:6" ht="19.5" customHeight="1">
      <c r="C29" s="32"/>
      <c r="D29" s="29"/>
      <c r="E29" s="14"/>
      <c r="F29" s="22"/>
    </row>
    <row r="30" spans="3:6" ht="19.5" customHeight="1">
      <c r="C30" s="32"/>
      <c r="D30" s="29"/>
      <c r="E30" s="14"/>
      <c r="F30" s="22"/>
    </row>
    <row r="31" spans="3:6" ht="19.5" customHeight="1">
      <c r="C31" s="32"/>
      <c r="D31" s="29"/>
      <c r="E31" s="14"/>
      <c r="F31" s="22"/>
    </row>
    <row r="32" spans="3:6" ht="19.5" customHeight="1">
      <c r="C32" s="32"/>
      <c r="D32" s="29"/>
      <c r="E32" s="14"/>
      <c r="F32" s="22"/>
    </row>
    <row r="33" spans="3:6" ht="19.5" customHeight="1">
      <c r="C33" s="32"/>
      <c r="D33" s="29"/>
      <c r="E33" s="14"/>
      <c r="F33" s="22"/>
    </row>
    <row r="34" spans="3:8" ht="19.5" customHeight="1">
      <c r="C34" s="32" t="s">
        <v>5</v>
      </c>
      <c r="D34" s="29"/>
      <c r="E34" s="33"/>
      <c r="F34" s="22">
        <f>+F8+F9+F10+F11</f>
        <v>7855770.29</v>
      </c>
      <c r="H34" s="5"/>
    </row>
    <row r="35" ht="19.5" customHeight="1"/>
    <row r="36" spans="3:7" ht="19.5" customHeight="1">
      <c r="C36" s="34" t="s">
        <v>6</v>
      </c>
      <c r="F36" s="35">
        <v>402721.86</v>
      </c>
      <c r="G36" s="4" t="s">
        <v>7</v>
      </c>
    </row>
    <row r="37" ht="19.5" customHeight="1"/>
    <row r="46" spans="3:6" ht="37.5" customHeight="1">
      <c r="C46" s="36"/>
      <c r="D46" s="37"/>
      <c r="E46" s="37"/>
      <c r="F46" s="38"/>
    </row>
    <row r="47" spans="3:6" ht="37.5" customHeight="1">
      <c r="C47" s="36"/>
      <c r="D47" s="37"/>
      <c r="E47" s="37"/>
      <c r="F47" s="38"/>
    </row>
    <row r="48" spans="3:6" ht="37.5" customHeight="1">
      <c r="C48" s="36"/>
      <c r="D48" s="37"/>
      <c r="E48" s="37"/>
      <c r="F48" s="38"/>
    </row>
    <row r="49" spans="3:6" ht="37.5" customHeight="1">
      <c r="C49" s="36"/>
      <c r="D49" s="37"/>
      <c r="E49" s="37"/>
      <c r="F49" s="38"/>
    </row>
    <row r="50" spans="3:6" ht="37.5" customHeight="1">
      <c r="C50" s="36"/>
      <c r="D50" s="37"/>
      <c r="E50" s="37"/>
      <c r="F50" s="38"/>
    </row>
    <row r="51" spans="3:6" ht="37.5" customHeight="1">
      <c r="C51" s="36"/>
      <c r="D51" s="37"/>
      <c r="E51" s="37"/>
      <c r="F51" s="38"/>
    </row>
    <row r="52" spans="3:6" ht="37.5" customHeight="1">
      <c r="C52" s="36"/>
      <c r="D52" s="37"/>
      <c r="E52" s="37"/>
      <c r="F52" s="38"/>
    </row>
    <row r="53" spans="3:6" ht="37.5" customHeight="1">
      <c r="C53" s="36"/>
      <c r="D53" s="37"/>
      <c r="E53" s="37"/>
      <c r="F53" s="38"/>
    </row>
    <row r="54" spans="3:6" ht="37.5" customHeight="1">
      <c r="C54" s="36"/>
      <c r="D54" s="37"/>
      <c r="E54" s="37"/>
      <c r="F54" s="38"/>
    </row>
    <row r="55" spans="3:6" ht="37.5" customHeight="1">
      <c r="C55" s="36"/>
      <c r="D55" s="37"/>
      <c r="E55" s="37"/>
      <c r="F55" s="38"/>
    </row>
    <row r="56" spans="3:6" ht="37.5" customHeight="1">
      <c r="C56" s="36"/>
      <c r="D56" s="37"/>
      <c r="E56" s="37"/>
      <c r="F56" s="38"/>
    </row>
    <row r="57" spans="3:6" ht="37.5" customHeight="1">
      <c r="C57" s="36"/>
      <c r="D57" s="37"/>
      <c r="E57" s="37"/>
      <c r="F57" s="38"/>
    </row>
    <row r="58" spans="3:6" ht="37.5" customHeight="1">
      <c r="C58" s="36"/>
      <c r="D58" s="37"/>
      <c r="E58" s="37"/>
      <c r="F58" s="38"/>
    </row>
    <row r="59" spans="3:6" ht="37.5" customHeight="1">
      <c r="C59" s="36"/>
      <c r="D59" s="37"/>
      <c r="E59" s="37"/>
      <c r="F59" s="38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cp:lastPrinted>2020-10-08T06:43:56Z</cp:lastPrinted>
  <dcterms:created xsi:type="dcterms:W3CDTF">2020-10-01T05:31:51Z</dcterms:created>
  <dcterms:modified xsi:type="dcterms:W3CDTF">2020-10-12T07:18:15Z</dcterms:modified>
  <cp:category/>
  <cp:version/>
  <cp:contentType/>
  <cp:contentStatus/>
</cp:coreProperties>
</file>