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2"/>
  </bookViews>
  <sheets>
    <sheet name="2508" sheetId="1" r:id="rId1"/>
    <sheet name="2408" sheetId="2" r:id="rId2"/>
    <sheet name="2108" sheetId="3" r:id="rId3"/>
    <sheet name="2008" sheetId="4" r:id="rId4"/>
    <sheet name="1902" sheetId="5" r:id="rId5"/>
    <sheet name="1808" sheetId="6" r:id="rId6"/>
    <sheet name="1708" sheetId="7" r:id="rId7"/>
    <sheet name="1408" sheetId="8" r:id="rId8"/>
    <sheet name="1308" sheetId="9" r:id="rId9"/>
    <sheet name="1208 " sheetId="10" r:id="rId10"/>
    <sheet name="1108" sheetId="11" r:id="rId11"/>
    <sheet name="1008" sheetId="12" r:id="rId12"/>
    <sheet name="0708" sheetId="13" r:id="rId13"/>
    <sheet name="0608" sheetId="14" r:id="rId14"/>
    <sheet name="0508" sheetId="15" r:id="rId15"/>
    <sheet name="0408" sheetId="16" r:id="rId16"/>
    <sheet name="0308" sheetId="17" r:id="rId17"/>
  </sheets>
  <definedNames/>
  <calcPr fullCalcOnLoad="1"/>
</workbook>
</file>

<file path=xl/sharedStrings.xml><?xml version="1.0" encoding="utf-8"?>
<sst xmlns="http://schemas.openxmlformats.org/spreadsheetml/2006/main" count="108" uniqueCount="74">
  <si>
    <t>SPECIFIKACIJA IZVRŠENIH PLAĆANJA PO DOBAVLJAČIMA NA DAN  31.07.2020.</t>
  </si>
  <si>
    <t>Stanje na računu 840-729661-47</t>
  </si>
  <si>
    <t>SPECIFIKACIJA IZVRŠENIH PLAĆANJA PO DOBAVLJAČIMA NA DAN  03.08.2020.</t>
  </si>
  <si>
    <t>06а</t>
  </si>
  <si>
    <t>plate pzz</t>
  </si>
  <si>
    <t>05a</t>
  </si>
  <si>
    <t>plate stomatologija</t>
  </si>
  <si>
    <t>SPECIFIKACIJA IZVRŠENIH PLAĆANJA PO DOBAVLJAČIMA NA DAN  04.08.2020.</t>
  </si>
  <si>
    <t>06н</t>
  </si>
  <si>
    <t>цовид плата</t>
  </si>
  <si>
    <t>SPECIFIKACIJA IZVRŠENIH PLAĆANJA PO DOBAVLJAČIMA NA DAN  05.08.2020.</t>
  </si>
  <si>
    <t>06i</t>
  </si>
  <si>
    <t>invalidi</t>
  </si>
  <si>
    <t>06b</t>
  </si>
  <si>
    <t>prevoz pzz</t>
  </si>
  <si>
    <t>05b</t>
  </si>
  <si>
    <t>prevoz stomatologija</t>
  </si>
  <si>
    <t>prevoz covid</t>
  </si>
  <si>
    <t>jubilarne</t>
  </si>
  <si>
    <t>06j</t>
  </si>
  <si>
    <t>SPECIFIKACIJA IZVRŠENIH PLAĆANJA PO DOBAVLJAČIMA NA DAN  06.08.2020.</t>
  </si>
  <si>
    <t>SPECIFIKACIJA IZVRŠENIH PLAĆANJA PO DOBAVLJAČIMA NA DAN  10.08.2020.</t>
  </si>
  <si>
    <t xml:space="preserve"> </t>
  </si>
  <si>
    <t>SPECIFIKACIJA IZVRŠENIH PLAĆANJA PO DOBAVLJAČIMA NA DAN  11.08.2020.</t>
  </si>
  <si>
    <t>05e</t>
  </si>
  <si>
    <t>Ostali direktni i indirektni troškovi u stomatologiji</t>
  </si>
  <si>
    <t>06e</t>
  </si>
  <si>
    <t>Materijalni i ostali troškovi u PZZ</t>
  </si>
  <si>
    <t>Dnevnice u PZZ</t>
  </si>
  <si>
    <t>3r</t>
  </si>
  <si>
    <t>Naknada ujp</t>
  </si>
  <si>
    <t>SPECIFIKACIJA IZVRŠENIH PLAĆANJA PO DOBAVLJAČIMA NA DAN  12.08.2020.</t>
  </si>
  <si>
    <t>SPECIFIKACIJA IZVRŠENIH PLAĆANJA PO DOBAVLJAČIMA NA DAN  07.08.2020.</t>
  </si>
  <si>
    <t>SPECIFIKACIJA IZVRŠENIH PLAĆANJA PO DOBAVLJAČIMA NA DAN  13.08.2020.</t>
  </si>
  <si>
    <t>40249,94</t>
  </si>
  <si>
    <t>37499,94</t>
  </si>
  <si>
    <t>SPECIFIKACIJA IZVRŠENIH PLAĆANJA PO DOBAVLJAČIMA NA DAN  14.08.2020.</t>
  </si>
  <si>
    <t>SPECIFIKACIJA IZVRŠENIH PLAĆANJA PO DOBAVLJAČIMA NA DAN  17.08.2020.</t>
  </si>
  <si>
    <t>06a</t>
  </si>
  <si>
    <t>06n</t>
  </si>
  <si>
    <t>plate covid</t>
  </si>
  <si>
    <t>SPECIFIKACIJA IZVRŠENIH PLAĆANJA PO DOBAVLJAČIMA NA DAN  18.08.2020.</t>
  </si>
  <si>
    <t>ostali direktni</t>
  </si>
  <si>
    <t>neo yu dent</t>
  </si>
  <si>
    <t>sinofarm</t>
  </si>
  <si>
    <t>materijalni</t>
  </si>
  <si>
    <t>deltagraf</t>
  </si>
  <si>
    <t>lemco</t>
  </si>
  <si>
    <t>tina</t>
  </si>
  <si>
    <t>papirdol</t>
  </si>
  <si>
    <t>sperlić</t>
  </si>
  <si>
    <t>nino</t>
  </si>
  <si>
    <t>bittotal</t>
  </si>
  <si>
    <t>SPECIFIKACIJA IZVRŠENIH PLAĆANJA PO DOBAVLJAČIMA NA DAN  19.08.2020.</t>
  </si>
  <si>
    <t>SPECIFIKACIJA IZVRŠENIH PLAĆANJA PO DOBAVLJAČIMA NA DAN  20.08.2020.</t>
  </si>
  <si>
    <t>veltas</t>
  </si>
  <si>
    <t>ecotrade</t>
  </si>
  <si>
    <t>farmalogist</t>
  </si>
  <si>
    <t>medicom</t>
  </si>
  <si>
    <t>metreko</t>
  </si>
  <si>
    <t>medinic</t>
  </si>
  <si>
    <t>neomedica</t>
  </si>
  <si>
    <t>galenika</t>
  </si>
  <si>
    <t>messer</t>
  </si>
  <si>
    <t>promedia</t>
  </si>
  <si>
    <t>arrowpack</t>
  </si>
  <si>
    <t>nova grosis</t>
  </si>
  <si>
    <t>superlab</t>
  </si>
  <si>
    <t>SPECIFIKACIJA IZVRŠENIH PLAĆANJA PO DOBAVLJAČIMA NA DAN  21.08.2020.</t>
  </si>
  <si>
    <t>demos</t>
  </si>
  <si>
    <t>participacija</t>
  </si>
  <si>
    <t>ministarstvo finansija</t>
  </si>
  <si>
    <t>rfzo-povracaj za sanitetski</t>
  </si>
  <si>
    <t>SPECIFIKACIJA IZVRŠENIH PLAĆANJA PO DOBAVLJAČIMA NA DAN  24.08.2020.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</si>
</sst>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43"/>
      <c r="F7" s="10"/>
    </row>
    <row r="8" spans="3:8" s="40" customFormat="1" ht="12.75">
      <c r="C8" s="20"/>
      <c r="D8" s="14"/>
      <c r="E8" s="12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22855.03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35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21</v>
      </c>
      <c r="D5" s="45"/>
      <c r="E5" s="45"/>
      <c r="F5" s="45"/>
    </row>
    <row r="6" spans="3:6" ht="25.5">
      <c r="C6" s="3" t="s">
        <v>24</v>
      </c>
      <c r="D6" s="4"/>
      <c r="E6" s="37" t="s">
        <v>25</v>
      </c>
      <c r="F6" s="6">
        <v>21041.66</v>
      </c>
    </row>
    <row r="7" spans="3:6" s="11" customFormat="1" ht="25.5">
      <c r="C7" s="7" t="s">
        <v>26</v>
      </c>
      <c r="D7" s="8"/>
      <c r="E7" s="38" t="s">
        <v>27</v>
      </c>
      <c r="F7" s="36">
        <v>227466.68</v>
      </c>
    </row>
    <row r="8" spans="3:8" ht="12.75">
      <c r="C8" s="7" t="s">
        <v>26</v>
      </c>
      <c r="D8" s="4"/>
      <c r="E8" s="5" t="s">
        <v>28</v>
      </c>
      <c r="F8" s="18">
        <v>66700</v>
      </c>
      <c r="H8" s="2"/>
    </row>
    <row r="9" spans="3:8" s="11" customFormat="1" ht="12.75">
      <c r="C9" s="3" t="s">
        <v>29</v>
      </c>
      <c r="D9" s="4"/>
      <c r="E9" s="5" t="s">
        <v>30</v>
      </c>
      <c r="F9" s="25">
        <v>8936.79</v>
      </c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37499.94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32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352469.07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36860.75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10</v>
      </c>
      <c r="D5" s="45"/>
      <c r="E5" s="45"/>
      <c r="F5" s="45"/>
    </row>
    <row r="6" spans="3:6" ht="12.75">
      <c r="C6" s="3" t="s">
        <v>11</v>
      </c>
      <c r="D6" s="4"/>
      <c r="E6" s="5" t="s">
        <v>12</v>
      </c>
      <c r="F6" s="6">
        <v>122196</v>
      </c>
    </row>
    <row r="7" spans="3:6" s="11" customFormat="1" ht="12.75">
      <c r="C7" s="7" t="s">
        <v>13</v>
      </c>
      <c r="D7" s="8"/>
      <c r="E7" s="17" t="s">
        <v>14</v>
      </c>
      <c r="F7" s="36">
        <v>229086.92</v>
      </c>
    </row>
    <row r="8" spans="3:8" ht="12.75">
      <c r="C8" s="7" t="s">
        <v>15</v>
      </c>
      <c r="D8" s="4"/>
      <c r="E8" s="5" t="s">
        <v>16</v>
      </c>
      <c r="F8" s="13">
        <v>10591.3</v>
      </c>
      <c r="H8" s="2"/>
    </row>
    <row r="9" spans="3:8" s="11" customFormat="1" ht="12.75">
      <c r="C9" s="3"/>
      <c r="D9" s="4"/>
      <c r="E9" s="5" t="s">
        <v>17</v>
      </c>
      <c r="F9" s="15">
        <v>37252.16</v>
      </c>
      <c r="H9" s="16"/>
    </row>
    <row r="10" spans="3:8" s="11" customFormat="1" ht="12.75">
      <c r="C10" s="7" t="s">
        <v>19</v>
      </c>
      <c r="D10" s="8"/>
      <c r="E10" s="17" t="s">
        <v>18</v>
      </c>
      <c r="F10" s="18">
        <v>219630</v>
      </c>
      <c r="H10" s="19">
        <f>+F10-294166.67</f>
        <v>-74536.66999999998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33360.75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B24" sqref="B2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7</v>
      </c>
      <c r="D5" s="45"/>
      <c r="E5" s="45"/>
      <c r="F5" s="45"/>
    </row>
    <row r="6" spans="3:6" ht="12.75">
      <c r="C6" s="3" t="s">
        <v>8</v>
      </c>
      <c r="D6" s="4"/>
      <c r="E6" s="5" t="s">
        <v>9</v>
      </c>
      <c r="F6" s="6">
        <v>1008850.61</v>
      </c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32362.19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2</v>
      </c>
      <c r="D5" s="45"/>
      <c r="E5" s="45"/>
      <c r="F5" s="45"/>
    </row>
    <row r="6" spans="3:6" ht="12.75">
      <c r="C6" s="3" t="s">
        <v>3</v>
      </c>
      <c r="D6" s="4"/>
      <c r="E6" s="5" t="s">
        <v>4</v>
      </c>
      <c r="F6" s="6">
        <v>6440805.34</v>
      </c>
    </row>
    <row r="7" spans="3:6" s="11" customFormat="1" ht="12.75">
      <c r="C7" s="7" t="s">
        <v>5</v>
      </c>
      <c r="D7" s="8"/>
      <c r="E7" s="17" t="s">
        <v>6</v>
      </c>
      <c r="F7" s="36">
        <v>385013.09</v>
      </c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1032912.8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J42" sqref="J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0</v>
      </c>
      <c r="D5" s="45"/>
      <c r="E5" s="45"/>
      <c r="F5" s="45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9"/>
      <c r="F7" s="10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28107.55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A20" sqref="A2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68</v>
      </c>
      <c r="D5" s="45"/>
      <c r="E5" s="45"/>
      <c r="F5" s="45"/>
    </row>
    <row r="6" spans="3:6" ht="12.75">
      <c r="C6" s="3" t="s">
        <v>29</v>
      </c>
      <c r="D6" s="4"/>
      <c r="E6" s="37" t="s">
        <v>70</v>
      </c>
      <c r="F6" s="6">
        <v>48020.85</v>
      </c>
    </row>
    <row r="7" spans="3:6" s="24" customFormat="1" ht="12.75">
      <c r="C7" s="20"/>
      <c r="D7" s="14"/>
      <c r="E7" s="43" t="s">
        <v>69</v>
      </c>
      <c r="F7" s="10">
        <v>20000</v>
      </c>
    </row>
    <row r="8" spans="3:8" s="40" customFormat="1" ht="12.75">
      <c r="C8" s="20"/>
      <c r="D8" s="14"/>
      <c r="E8" s="12" t="s">
        <v>71</v>
      </c>
      <c r="F8" s="13">
        <f>9771.15+227.6</f>
        <v>9998.75</v>
      </c>
      <c r="H8" s="41"/>
    </row>
    <row r="9" spans="3:8" s="40" customFormat="1" ht="12.75">
      <c r="C9" s="20"/>
      <c r="D9" s="14"/>
      <c r="E9" s="12" t="s">
        <v>72</v>
      </c>
      <c r="F9" s="13">
        <v>18022.2</v>
      </c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22055.03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54</v>
      </c>
      <c r="D5" s="45"/>
      <c r="E5" s="45"/>
      <c r="F5" s="45"/>
    </row>
    <row r="6" spans="3:6" ht="12.75">
      <c r="C6" s="3"/>
      <c r="D6" s="4"/>
      <c r="E6" s="37"/>
      <c r="F6" s="6"/>
    </row>
    <row r="7" spans="3:6" s="24" customFormat="1" ht="12.75">
      <c r="C7" s="20"/>
      <c r="D7" s="14"/>
      <c r="E7" s="39"/>
      <c r="F7" s="10"/>
    </row>
    <row r="8" spans="3:8" s="40" customFormat="1" ht="12.75">
      <c r="C8" s="20"/>
      <c r="D8" s="14"/>
      <c r="E8" s="14"/>
      <c r="F8" s="13"/>
      <c r="H8" s="41"/>
    </row>
    <row r="9" spans="3:8" s="40" customFormat="1" ht="12.75">
      <c r="C9" s="20"/>
      <c r="D9" s="14"/>
      <c r="E9" s="12"/>
      <c r="F9" s="13"/>
      <c r="H9" s="41"/>
    </row>
    <row r="10" spans="3:8" s="11" customFormat="1" ht="12.75">
      <c r="C10" s="3"/>
      <c r="D10" s="4"/>
      <c r="E10" s="5"/>
      <c r="F10" s="25"/>
      <c r="H10" s="16"/>
    </row>
    <row r="11" spans="3:8" s="11" customFormat="1" ht="12.75">
      <c r="C11" s="7"/>
      <c r="D11" s="8"/>
      <c r="E11" s="42"/>
      <c r="F11" s="13"/>
      <c r="H11" s="19">
        <f>+F11-294166.67</f>
        <v>-294166.67</v>
      </c>
    </row>
    <row r="12" spans="3:8" s="11" customFormat="1" ht="12.75">
      <c r="C12" s="20"/>
      <c r="D12" s="14"/>
      <c r="E12" s="21"/>
      <c r="F12" s="13"/>
      <c r="H12" s="16"/>
    </row>
    <row r="13" spans="3:6" ht="12.75">
      <c r="C13" s="20"/>
      <c r="D13" s="14"/>
      <c r="E13" s="22"/>
      <c r="F13" s="13"/>
    </row>
    <row r="14" spans="3:6" s="11" customFormat="1" ht="12.75">
      <c r="C14" s="7"/>
      <c r="D14" s="8"/>
      <c r="E14" s="9"/>
      <c r="F14" s="13"/>
    </row>
    <row r="15" spans="3:6" ht="12.75">
      <c r="C15" s="20"/>
      <c r="D15" s="14"/>
      <c r="E15" s="12"/>
      <c r="F15" s="13"/>
    </row>
    <row r="16" spans="3:6" s="11" customFormat="1" ht="12.75">
      <c r="C16" s="7"/>
      <c r="D16" s="8"/>
      <c r="F16" s="10"/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66426.88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H6" sqref="H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53</v>
      </c>
      <c r="D5" s="45"/>
      <c r="E5" s="45"/>
      <c r="F5" s="45"/>
    </row>
    <row r="6" spans="3:6" ht="12.75">
      <c r="C6" s="3"/>
      <c r="D6" s="4"/>
      <c r="E6" s="37"/>
      <c r="F6" s="6">
        <f>+F7+F8+F9+F10+F11+F12+F13+F14+F15+F16+F17+F18+F19+F20</f>
        <v>1094844.55</v>
      </c>
    </row>
    <row r="7" spans="3:6" s="24" customFormat="1" ht="12.75">
      <c r="C7" s="20"/>
      <c r="D7" s="14"/>
      <c r="E7" s="43" t="s">
        <v>55</v>
      </c>
      <c r="F7" s="10">
        <f>31460.64+58632+20556+22968+31536</f>
        <v>165152.64</v>
      </c>
    </row>
    <row r="8" spans="3:8" s="40" customFormat="1" ht="12.75">
      <c r="C8" s="20"/>
      <c r="D8" s="14"/>
      <c r="E8" s="12" t="s">
        <v>56</v>
      </c>
      <c r="F8" s="13">
        <f>7149.6+729.6+6778.8+278.4+7116+7057.2</f>
        <v>29109.600000000002</v>
      </c>
      <c r="H8" s="41"/>
    </row>
    <row r="9" spans="3:8" s="40" customFormat="1" ht="12.75">
      <c r="C9" s="20"/>
      <c r="D9" s="14"/>
      <c r="E9" s="12" t="s">
        <v>44</v>
      </c>
      <c r="F9" s="13">
        <f>18756+6180+34970+451+5996+18358+16798.8+15648.8+1551.6+20358+29899+9719+27577.2+14484+10944</f>
        <v>231691.40000000002</v>
      </c>
      <c r="H9" s="41"/>
    </row>
    <row r="10" spans="3:8" s="11" customFormat="1" ht="12.75">
      <c r="C10" s="3"/>
      <c r="D10" s="4"/>
      <c r="E10" s="14" t="s">
        <v>58</v>
      </c>
      <c r="F10" s="25">
        <f>2060.4+2060.4+2040</f>
        <v>6160.8</v>
      </c>
      <c r="H10" s="16"/>
    </row>
    <row r="11" spans="3:8" s="11" customFormat="1" ht="12.75">
      <c r="C11" s="7"/>
      <c r="D11" s="8"/>
      <c r="E11" s="9" t="s">
        <v>57</v>
      </c>
      <c r="F11" s="13">
        <f>4114+11704+15180+3872+11704+7590+7832+31910.45+8703.75+16340.5</f>
        <v>118950.7</v>
      </c>
      <c r="H11" s="19">
        <f>+F11-294166.67</f>
        <v>-175215.96999999997</v>
      </c>
    </row>
    <row r="12" spans="3:8" s="11" customFormat="1" ht="12.75">
      <c r="C12" s="20"/>
      <c r="D12" s="14"/>
      <c r="E12" s="21" t="s">
        <v>59</v>
      </c>
      <c r="F12" s="13">
        <f>4320+11340+5400+17040</f>
        <v>38100</v>
      </c>
      <c r="H12" s="16"/>
    </row>
    <row r="13" spans="3:6" ht="12.75">
      <c r="C13" s="20"/>
      <c r="D13" s="14"/>
      <c r="E13" s="44" t="s">
        <v>60</v>
      </c>
      <c r="F13" s="13">
        <f>10972.5+21945+21945+21945+18700</f>
        <v>95507.5</v>
      </c>
    </row>
    <row r="14" spans="3:6" s="11" customFormat="1" ht="12.75">
      <c r="C14" s="7"/>
      <c r="D14" s="8"/>
      <c r="E14" s="9" t="s">
        <v>61</v>
      </c>
      <c r="F14" s="13">
        <f>9718.4+70656.7+66385.2+1200+103650+5610+20890.5+20176.8</f>
        <v>298287.6</v>
      </c>
    </row>
    <row r="15" spans="3:6" ht="12.75">
      <c r="C15" s="20"/>
      <c r="D15" s="14"/>
      <c r="E15" s="12" t="s">
        <v>62</v>
      </c>
      <c r="F15" s="13">
        <v>11400</v>
      </c>
    </row>
    <row r="16" spans="3:6" s="11" customFormat="1" ht="12.75">
      <c r="C16" s="7"/>
      <c r="D16" s="8"/>
      <c r="E16" s="11" t="s">
        <v>63</v>
      </c>
      <c r="F16" s="10">
        <v>57068.31</v>
      </c>
    </row>
    <row r="17" spans="3:6" ht="12.75">
      <c r="C17" s="20"/>
      <c r="D17" s="14"/>
      <c r="E17" s="12" t="s">
        <v>64</v>
      </c>
      <c r="F17" s="13">
        <f>8640+24960</f>
        <v>33600</v>
      </c>
    </row>
    <row r="18" spans="3:6" ht="12.75">
      <c r="C18" s="20"/>
      <c r="D18" s="14"/>
      <c r="E18" s="12" t="s">
        <v>65</v>
      </c>
      <c r="F18" s="10">
        <v>1416</v>
      </c>
    </row>
    <row r="19" spans="3:6" s="24" customFormat="1" ht="12.75">
      <c r="C19" s="3"/>
      <c r="D19" s="23"/>
      <c r="E19" s="8" t="s">
        <v>66</v>
      </c>
      <c r="F19" s="15">
        <v>5856</v>
      </c>
    </row>
    <row r="20" spans="3:6" s="11" customFormat="1" ht="12.75">
      <c r="C20" s="3"/>
      <c r="D20" s="4"/>
      <c r="E20" s="12" t="s">
        <v>67</v>
      </c>
      <c r="F20" s="25">
        <v>2544</v>
      </c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66725.88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7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41</v>
      </c>
      <c r="D5" s="45"/>
      <c r="E5" s="45"/>
      <c r="F5" s="45"/>
    </row>
    <row r="6" spans="3:6" ht="12.75">
      <c r="C6" s="3" t="s">
        <v>24</v>
      </c>
      <c r="D6" s="4"/>
      <c r="E6" s="37" t="s">
        <v>42</v>
      </c>
      <c r="F6" s="6">
        <f>+F7+F8+F9</f>
        <v>42083.34</v>
      </c>
    </row>
    <row r="7" spans="3:6" s="24" customFormat="1" ht="12.75">
      <c r="C7" s="20"/>
      <c r="D7" s="14"/>
      <c r="E7" s="39" t="s">
        <v>43</v>
      </c>
      <c r="F7" s="10">
        <f>2796+1638+13966.6</f>
        <v>18400.6</v>
      </c>
    </row>
    <row r="8" spans="3:8" s="40" customFormat="1" ht="12.75">
      <c r="C8" s="20"/>
      <c r="D8" s="14"/>
      <c r="E8" s="14" t="s">
        <v>44</v>
      </c>
      <c r="F8" s="13">
        <v>7800</v>
      </c>
      <c r="H8" s="41"/>
    </row>
    <row r="9" spans="3:8" s="40" customFormat="1" ht="12.75">
      <c r="C9" s="20"/>
      <c r="D9" s="14"/>
      <c r="E9" s="12" t="s">
        <v>52</v>
      </c>
      <c r="F9" s="13">
        <v>15882.74</v>
      </c>
      <c r="H9" s="41"/>
    </row>
    <row r="10" spans="3:8" s="11" customFormat="1" ht="12.75">
      <c r="C10" s="3" t="s">
        <v>26</v>
      </c>
      <c r="D10" s="4"/>
      <c r="E10" s="5" t="s">
        <v>45</v>
      </c>
      <c r="F10" s="25">
        <f>+F11+F12+F13+F14+F15+F16</f>
        <v>593479.6</v>
      </c>
      <c r="H10" s="16"/>
    </row>
    <row r="11" spans="3:8" s="11" customFormat="1" ht="12.75">
      <c r="C11" s="7"/>
      <c r="D11" s="8"/>
      <c r="E11" s="42" t="s">
        <v>46</v>
      </c>
      <c r="F11" s="13">
        <f>13702.8+13512</f>
        <v>27214.8</v>
      </c>
      <c r="H11" s="19">
        <f>+F11-294166.67</f>
        <v>-266951.87</v>
      </c>
    </row>
    <row r="12" spans="3:8" s="11" customFormat="1" ht="12.75">
      <c r="C12" s="20"/>
      <c r="D12" s="14"/>
      <c r="E12" s="21" t="s">
        <v>47</v>
      </c>
      <c r="F12" s="13">
        <v>7098</v>
      </c>
      <c r="H12" s="16"/>
    </row>
    <row r="13" spans="3:6" ht="12.75">
      <c r="C13" s="20"/>
      <c r="D13" s="14"/>
      <c r="E13" s="22" t="s">
        <v>48</v>
      </c>
      <c r="F13" s="13">
        <v>5420</v>
      </c>
    </row>
    <row r="14" spans="3:6" s="11" customFormat="1" ht="12.75">
      <c r="C14" s="7"/>
      <c r="D14" s="8"/>
      <c r="E14" s="9" t="s">
        <v>49</v>
      </c>
      <c r="F14" s="13">
        <f>360+3120+38158.8</f>
        <v>41638.8</v>
      </c>
    </row>
    <row r="15" spans="3:6" ht="12.75">
      <c r="C15" s="20"/>
      <c r="D15" s="14"/>
      <c r="E15" s="12" t="s">
        <v>50</v>
      </c>
      <c r="F15" s="13">
        <f>5900+34800</f>
        <v>40700</v>
      </c>
    </row>
    <row r="16" spans="3:6" s="11" customFormat="1" ht="12.75">
      <c r="C16" s="7"/>
      <c r="D16" s="8"/>
      <c r="E16" s="11" t="s">
        <v>51</v>
      </c>
      <c r="F16" s="10">
        <v>471408</v>
      </c>
    </row>
    <row r="17" spans="3:6" ht="12.75">
      <c r="C17" s="20"/>
      <c r="D17" s="14"/>
      <c r="E17" s="12"/>
      <c r="F17" s="13"/>
    </row>
    <row r="18" spans="3:6" ht="12.75">
      <c r="C18" s="20"/>
      <c r="D18" s="14"/>
      <c r="E18" s="12"/>
      <c r="F18" s="10"/>
    </row>
    <row r="19" spans="3:6" s="24" customFormat="1" ht="12.75">
      <c r="C19" s="3"/>
      <c r="D19" s="23"/>
      <c r="E19" s="5"/>
      <c r="F19" s="15"/>
    </row>
    <row r="20" spans="3:6" s="11" customFormat="1" ht="12.75">
      <c r="C20" s="3"/>
      <c r="D20" s="4"/>
      <c r="E20" s="14"/>
      <c r="F20" s="25"/>
    </row>
    <row r="21" spans="3:6" s="24" customFormat="1" ht="12.75">
      <c r="C21" s="3"/>
      <c r="D21" s="23"/>
      <c r="E21" s="5"/>
      <c r="F21" s="25"/>
    </row>
    <row r="22" spans="3:6" s="24" customFormat="1" ht="12.75">
      <c r="C22" s="26"/>
      <c r="D22" s="23"/>
      <c r="E22" s="12"/>
      <c r="F22" s="15"/>
    </row>
    <row r="23" spans="3:6" s="24" customFormat="1" ht="12.75">
      <c r="C23" s="27"/>
      <c r="D23" s="23"/>
      <c r="E23" s="5"/>
      <c r="F23" s="25"/>
    </row>
    <row r="24" spans="3:6" s="11" customFormat="1" ht="12.75">
      <c r="C24" s="3"/>
      <c r="D24" s="4"/>
      <c r="E24" s="5"/>
      <c r="F24" s="25"/>
    </row>
    <row r="25" spans="3:6" s="24" customFormat="1" ht="12.75">
      <c r="C25" s="26"/>
      <c r="D25" s="23"/>
      <c r="E25" s="12"/>
      <c r="F25" s="15"/>
    </row>
    <row r="26" spans="3:6" s="24" customFormat="1" ht="12.75">
      <c r="C26" s="27"/>
      <c r="D26" s="23"/>
      <c r="E26" s="14"/>
      <c r="F26" s="15"/>
    </row>
    <row r="27" spans="3:6" s="24" customFormat="1" ht="12.75">
      <c r="C27" s="26"/>
      <c r="D27" s="23"/>
      <c r="E27" s="12"/>
      <c r="F27" s="15"/>
    </row>
    <row r="28" spans="3:6" s="24" customFormat="1" ht="12.75">
      <c r="C28" s="26"/>
      <c r="D28" s="23"/>
      <c r="E28" s="14"/>
      <c r="F28" s="15"/>
    </row>
    <row r="29" spans="3:6" s="24" customFormat="1" ht="12.75">
      <c r="C29" s="27"/>
      <c r="D29" s="23"/>
      <c r="E29" s="14"/>
      <c r="F29" s="15"/>
    </row>
    <row r="30" spans="3:6" s="24" customFormat="1" ht="12.75">
      <c r="C30" s="26"/>
      <c r="D30" s="23"/>
      <c r="E30" s="12"/>
      <c r="F30" s="15"/>
    </row>
    <row r="31" spans="3:6" ht="12.75">
      <c r="C31" s="27"/>
      <c r="D31" s="28"/>
      <c r="E31" s="12"/>
      <c r="F31" s="29"/>
    </row>
    <row r="32" spans="3:8" ht="12.75">
      <c r="C32" s="27"/>
      <c r="D32" s="28"/>
      <c r="E32" s="30"/>
      <c r="F32" s="15"/>
      <c r="H32" s="2"/>
    </row>
    <row r="34" spans="3:7" ht="12.75">
      <c r="C34" s="31" t="s">
        <v>1</v>
      </c>
      <c r="F34" s="32">
        <v>160670.43</v>
      </c>
      <c r="G34" t="s">
        <v>22</v>
      </c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  <row r="57" spans="3:6" ht="12.75">
      <c r="C57" s="33"/>
      <c r="D57" s="34"/>
      <c r="E57" s="34"/>
      <c r="F57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37</v>
      </c>
      <c r="D5" s="45"/>
      <c r="E5" s="45"/>
      <c r="F5" s="45"/>
    </row>
    <row r="6" spans="3:6" ht="12.75">
      <c r="C6" s="3" t="s">
        <v>38</v>
      </c>
      <c r="D6" s="4"/>
      <c r="E6" s="37" t="s">
        <v>4</v>
      </c>
      <c r="F6" s="6">
        <v>5611014.28</v>
      </c>
    </row>
    <row r="7" spans="3:6" s="11" customFormat="1" ht="12.75">
      <c r="C7" s="7" t="s">
        <v>5</v>
      </c>
      <c r="D7" s="8"/>
      <c r="E7" s="38" t="s">
        <v>6</v>
      </c>
      <c r="F7" s="36">
        <v>385100.81</v>
      </c>
    </row>
    <row r="8" spans="3:8" ht="12.75">
      <c r="C8" s="7" t="s">
        <v>39</v>
      </c>
      <c r="D8" s="4"/>
      <c r="E8" s="5" t="s">
        <v>40</v>
      </c>
      <c r="F8" s="18">
        <v>789839.9</v>
      </c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676616.62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36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40999.94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33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45" t="s">
        <v>31</v>
      </c>
      <c r="D5" s="45"/>
      <c r="E5" s="45"/>
      <c r="F5" s="45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39549.94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2020-08-24T05:33:32Z</cp:lastPrinted>
  <dcterms:created xsi:type="dcterms:W3CDTF">2020-08-04T04:52:20Z</dcterms:created>
  <dcterms:modified xsi:type="dcterms:W3CDTF">2020-08-25T22:38:02Z</dcterms:modified>
  <cp:category/>
  <cp:version/>
  <cp:contentType/>
  <cp:contentStatus/>
</cp:coreProperties>
</file>