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0"/>
  </bookViews>
  <sheets>
    <sheet name="1311" sheetId="1" r:id="rId1"/>
    <sheet name="1211" sheetId="2" r:id="rId2"/>
    <sheet name="0711 (2)" sheetId="3" r:id="rId3"/>
    <sheet name="0711" sheetId="4" r:id="rId4"/>
    <sheet name="0611" sheetId="5" r:id="rId5"/>
    <sheet name="0511" sheetId="6" r:id="rId6"/>
    <sheet name="0411" sheetId="7" r:id="rId7"/>
    <sheet name="0111" sheetId="8" r:id="rId8"/>
    <sheet name="3110" sheetId="9" r:id="rId9"/>
    <sheet name="3010" sheetId="10" r:id="rId10"/>
    <sheet name="2910" sheetId="11" r:id="rId11"/>
    <sheet name="2810" sheetId="12" r:id="rId12"/>
    <sheet name="2510" sheetId="13" r:id="rId13"/>
    <sheet name="2410" sheetId="14" r:id="rId14"/>
    <sheet name="2310" sheetId="15" r:id="rId15"/>
    <sheet name="2210" sheetId="16" r:id="rId16"/>
  </sheets>
  <definedNames/>
  <calcPr fullCalcOnLoad="1"/>
</workbook>
</file>

<file path=xl/sharedStrings.xml><?xml version="1.0" encoding="utf-8"?>
<sst xmlns="http://schemas.openxmlformats.org/spreadsheetml/2006/main" count="127" uniqueCount="57">
  <si>
    <t>kpp</t>
  </si>
  <si>
    <t>Naziv</t>
  </si>
  <si>
    <t>Iznos plaćanja</t>
  </si>
  <si>
    <t>Stanje na računu 840-729661-47</t>
  </si>
  <si>
    <t>06e</t>
  </si>
  <si>
    <t>materijalni</t>
  </si>
  <si>
    <t>3r</t>
  </si>
  <si>
    <t>06c</t>
  </si>
  <si>
    <t>participacija</t>
  </si>
  <si>
    <t>05e</t>
  </si>
  <si>
    <t>jp vodovod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</si>
  <si>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</si>
  <si>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</si>
  <si>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</si>
  <si>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</si>
  <si>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</si>
  <si>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</si>
  <si>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</si>
  <si>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</si>
  <si>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</si>
  <si>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</si>
  <si>
    <t>SPECIFIKACIJA IZVRŠENIH PLAĆANJA PO DOBAVLJAČIMA NA DAN           28.10.2019.</t>
  </si>
  <si>
    <t>aki i anja</t>
  </si>
  <si>
    <t>goran radenkovic</t>
  </si>
  <si>
    <t>marko novakovic</t>
  </si>
  <si>
    <t>sperlic</t>
  </si>
  <si>
    <t>posta</t>
  </si>
  <si>
    <t>timok</t>
  </si>
  <si>
    <t>papirdol</t>
  </si>
  <si>
    <t>gpnino</t>
  </si>
  <si>
    <t>jp majdanpek</t>
  </si>
  <si>
    <t>jkp donji milanovac</t>
  </si>
  <si>
    <t>energenti</t>
  </si>
  <si>
    <t>sole komerc</t>
  </si>
  <si>
    <t>jkp majdanoek</t>
  </si>
  <si>
    <t>ostali direktni</t>
  </si>
  <si>
    <t>neo zou dent</t>
  </si>
  <si>
    <t>SPECIFIKACIJA IZVRŠENIH PLAĆANJA PO DOBAVLJAČIMA NA DAN           29.10.2019.</t>
  </si>
  <si>
    <t>euro autobittotal</t>
  </si>
  <si>
    <t>SPECIFIKACIJA IZVRŠENIH PLAĆANJA PO DOBAVLJAČIMA NA DAN           30.10.2019.</t>
  </si>
  <si>
    <t>bit total</t>
  </si>
  <si>
    <t>SPECIFIKACIJA IZVRŠENIH PLAĆANJA PO DOBAVLJAČIMA NA DAN           31.10.2019.</t>
  </si>
  <si>
    <t>dnevnice</t>
  </si>
  <si>
    <t>SPECIFIKACIJA IZVRŠENIH PLAĆANJA PO DOBAVLJAČIMA NA DAN           01.11.2019.</t>
  </si>
  <si>
    <t>SPECIFIKACIJA IZVRŠENIH PLAĆANJA PO DOBAVLJAČIMA NA DAN           04.11.2019.</t>
  </si>
  <si>
    <t>SPECIFIKACIJA IZVRŠENIH PLAĆANJA PO DOBAVLJAČIMA NA DAN           05.11.2019.</t>
  </si>
  <si>
    <t>SPECIFIKACIJA IZVRŠENIH PLAĆANJA PO DOBAVLJAČIMA NA DAN           06.11.2019.</t>
  </si>
  <si>
    <t>SPECIFIKACIJA IZVRŠENIH PLAĆANJA PO DOBAVLJAČIMA NA DAN           07.11.2019.</t>
  </si>
  <si>
    <t>SPECIFIKACIJA IZVRŠENIH PLAĆANJA PO DOBAVLJAČIMA NA DAN           08.11.2019.</t>
  </si>
  <si>
    <t>EUROMEDICINA DOO NOVI SAD</t>
  </si>
  <si>
    <t>Recipe Medical  Supplies d.o.o.</t>
  </si>
  <si>
    <t>Neomedica d.o.o. Niš</t>
  </si>
  <si>
    <t>Promedia doo</t>
  </si>
  <si>
    <t>Sinofarm d.o.o.</t>
  </si>
  <si>
    <t>064</t>
  </si>
  <si>
    <t>sanitetski</t>
  </si>
  <si>
    <t>SPECIFIKACIJA IZVRŠENIH PLAĆANJA PO DOBAVLJAČIMA NA DAN         12.11.2019.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</si>
</sst>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12" xfId="0" applyFill="1" applyBorder="1" applyAlignment="1">
      <alignment horizontal="center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H48"/>
  <sheetViews>
    <sheetView tabSelected="1"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56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24"/>
      <c r="F8" s="25"/>
    </row>
    <row r="9" spans="3:6" ht="12.75">
      <c r="C9" s="15"/>
      <c r="D9" s="16"/>
      <c r="E9" s="24"/>
      <c r="F9" s="25"/>
    </row>
    <row r="10" spans="3:6" ht="12.75">
      <c r="C10" s="5"/>
      <c r="D10" s="16"/>
      <c r="E10" s="24"/>
      <c r="F10" s="25"/>
    </row>
    <row r="11" spans="3:6" ht="12.75">
      <c r="C11" s="16"/>
      <c r="D11" s="16"/>
      <c r="E11" s="24"/>
      <c r="F11" s="25"/>
    </row>
    <row r="12" spans="3:6" ht="12.75">
      <c r="C12" s="16"/>
      <c r="D12" s="16"/>
      <c r="E12" s="24"/>
      <c r="F12" s="25"/>
    </row>
    <row r="13" spans="3:6" ht="12.75">
      <c r="C13" s="16"/>
      <c r="D13" s="16"/>
      <c r="E13" s="24"/>
      <c r="F13" s="25"/>
    </row>
    <row r="14" spans="3:6" ht="12.75">
      <c r="C14" s="16"/>
      <c r="D14" s="16"/>
      <c r="E14" s="28"/>
      <c r="F14" s="25"/>
    </row>
    <row r="15" spans="3:6" ht="12.75">
      <c r="C15" s="5"/>
      <c r="D15" s="6"/>
      <c r="E15" s="24"/>
      <c r="F15" s="8"/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235370.29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37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99600</v>
      </c>
    </row>
    <row r="8" spans="3:6" ht="12.75">
      <c r="C8" s="15"/>
      <c r="D8" s="16"/>
      <c r="E8" s="14"/>
      <c r="F8" s="11"/>
    </row>
    <row r="9" spans="3:6" ht="12.75">
      <c r="C9" s="15"/>
      <c r="D9" s="16"/>
      <c r="E9" s="14" t="s">
        <v>40</v>
      </c>
      <c r="F9" s="11">
        <v>99600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167384.89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H7" sqref="H7:J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21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249095.72999999998</v>
      </c>
    </row>
    <row r="8" spans="3:6" ht="12.75">
      <c r="C8" s="15"/>
      <c r="D8" s="16"/>
      <c r="E8" s="14" t="s">
        <v>22</v>
      </c>
      <c r="F8" s="11">
        <v>8000</v>
      </c>
    </row>
    <row r="9" spans="3:6" ht="12.75">
      <c r="C9" s="15"/>
      <c r="D9" s="16"/>
      <c r="E9" s="14" t="s">
        <v>23</v>
      </c>
      <c r="F9" s="11">
        <v>58530</v>
      </c>
    </row>
    <row r="10" spans="3:6" ht="12.75">
      <c r="C10" s="5"/>
      <c r="D10" s="16"/>
      <c r="E10" s="21" t="s">
        <v>25</v>
      </c>
      <c r="F10" s="11">
        <v>31820</v>
      </c>
    </row>
    <row r="11" spans="3:6" ht="12.75">
      <c r="C11" s="16"/>
      <c r="D11" s="16"/>
      <c r="E11" s="10" t="s">
        <v>26</v>
      </c>
      <c r="F11" s="11">
        <f>7408+3780</f>
        <v>11188</v>
      </c>
    </row>
    <row r="12" spans="3:6" ht="12.75">
      <c r="C12" s="16"/>
      <c r="D12" s="16"/>
      <c r="E12" s="14" t="s">
        <v>28</v>
      </c>
      <c r="F12" s="12">
        <f>11196+2400</f>
        <v>13596</v>
      </c>
    </row>
    <row r="13" spans="3:6" ht="12.75">
      <c r="C13" s="16"/>
      <c r="D13" s="16"/>
      <c r="E13" s="14" t="s">
        <v>27</v>
      </c>
      <c r="F13" s="11">
        <f>44629-7360.88</f>
        <v>37268.12</v>
      </c>
    </row>
    <row r="14" spans="3:6" ht="12.75">
      <c r="C14" s="16"/>
      <c r="D14" s="16"/>
      <c r="E14" s="16" t="s">
        <v>29</v>
      </c>
      <c r="F14" s="12">
        <v>660</v>
      </c>
    </row>
    <row r="15" spans="3:6" ht="12.75">
      <c r="C15" s="16"/>
      <c r="D15" s="16"/>
      <c r="E15" s="16" t="s">
        <v>10</v>
      </c>
      <c r="F15" s="12">
        <v>53750</v>
      </c>
    </row>
    <row r="16" spans="3:6" ht="12.75">
      <c r="C16" s="16"/>
      <c r="D16" s="16"/>
      <c r="E16" s="20" t="s">
        <v>31</v>
      </c>
      <c r="F16" s="12">
        <v>34283.61</v>
      </c>
    </row>
    <row r="17" spans="3:6" ht="12.75">
      <c r="C17" s="16"/>
      <c r="D17" s="16"/>
      <c r="E17" s="20"/>
      <c r="F17" s="12"/>
    </row>
    <row r="18" spans="3:6" ht="12.75">
      <c r="C18" s="5" t="s">
        <v>7</v>
      </c>
      <c r="D18" s="6"/>
      <c r="E18" s="7" t="s">
        <v>32</v>
      </c>
      <c r="F18" s="8">
        <f>+F19+F20</f>
        <v>236793.74</v>
      </c>
    </row>
    <row r="19" spans="3:6" ht="12.75">
      <c r="C19" s="15"/>
      <c r="D19" s="16"/>
      <c r="E19" s="14" t="s">
        <v>33</v>
      </c>
      <c r="F19" s="11">
        <v>106918</v>
      </c>
    </row>
    <row r="20" spans="3:6" ht="12.75">
      <c r="C20" s="15"/>
      <c r="D20" s="16"/>
      <c r="E20" s="14" t="s">
        <v>34</v>
      </c>
      <c r="F20" s="11">
        <f>119480.79+10394.95</f>
        <v>129875.73999999999</v>
      </c>
    </row>
    <row r="21" spans="3:6" ht="12.75">
      <c r="C21" s="5"/>
      <c r="D21" s="16"/>
      <c r="E21" s="21"/>
      <c r="F21" s="11"/>
    </row>
    <row r="22" spans="3:6" ht="12.75">
      <c r="C22" s="16" t="s">
        <v>9</v>
      </c>
      <c r="D22" s="16"/>
      <c r="E22" s="23" t="s">
        <v>35</v>
      </c>
      <c r="F22" s="18">
        <f>+F23+F24+F25</f>
        <v>28889.12</v>
      </c>
    </row>
    <row r="23" spans="3:6" ht="12.75">
      <c r="C23" s="16"/>
      <c r="D23" s="16"/>
      <c r="E23" s="14" t="s">
        <v>24</v>
      </c>
      <c r="F23" s="12">
        <v>22400</v>
      </c>
    </row>
    <row r="24" spans="3:6" ht="12.75">
      <c r="C24" s="16"/>
      <c r="D24" s="16"/>
      <c r="E24" s="14" t="s">
        <v>36</v>
      </c>
      <c r="F24" s="12">
        <v>4692</v>
      </c>
    </row>
    <row r="25" spans="3:6" ht="12.75">
      <c r="C25" s="16"/>
      <c r="D25" s="16"/>
      <c r="E25" s="10" t="s">
        <v>30</v>
      </c>
      <c r="F25" s="12">
        <v>1797.12</v>
      </c>
    </row>
    <row r="26" spans="3:8" ht="12.75">
      <c r="C26" s="16"/>
      <c r="D26" s="16"/>
      <c r="E26" s="14" t="s">
        <v>27</v>
      </c>
      <c r="F26" s="12">
        <v>7360.88</v>
      </c>
      <c r="H26" s="17"/>
    </row>
    <row r="28" spans="3:6" ht="12.75">
      <c r="C28" s="9" t="s">
        <v>3</v>
      </c>
      <c r="F28" s="22">
        <v>262934.89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20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19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17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13"/>
    </row>
    <row r="8" spans="3:6" ht="12.75">
      <c r="C8" s="15"/>
      <c r="D8" s="16"/>
      <c r="E8" s="14" t="s">
        <v>18</v>
      </c>
      <c r="F8" s="11">
        <f>13164.24+13192.26</f>
        <v>26356.5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16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3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7" sqref="C7:F10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11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12</v>
      </c>
      <c r="D7" s="6"/>
      <c r="E7" s="7" t="s">
        <v>13</v>
      </c>
      <c r="F7" s="13"/>
    </row>
    <row r="8" spans="3:6" ht="12.75">
      <c r="C8" s="15"/>
      <c r="D8" s="16"/>
      <c r="E8" s="14" t="s">
        <v>14</v>
      </c>
      <c r="F8" s="11">
        <f>55042*4</f>
        <v>220168</v>
      </c>
    </row>
    <row r="9" spans="3:6" ht="12.75">
      <c r="C9" s="15"/>
      <c r="D9" s="16"/>
      <c r="E9" s="14" t="s">
        <v>15</v>
      </c>
      <c r="F9" s="11">
        <f>5220.83+317.75</f>
        <v>5538.58</v>
      </c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4"/>
      <c r="F11" s="18"/>
    </row>
    <row r="12" spans="3:6" ht="12.75">
      <c r="C12" s="16"/>
      <c r="D12" s="16"/>
      <c r="E12" s="19"/>
      <c r="F12" s="11"/>
    </row>
    <row r="13" spans="3:6" ht="12.75">
      <c r="C13" s="16"/>
      <c r="D13" s="16"/>
      <c r="E13" s="14"/>
      <c r="F13" s="12"/>
    </row>
    <row r="14" spans="3:6" ht="12.75">
      <c r="C14" s="16"/>
      <c r="D14" s="16"/>
      <c r="E14" s="14"/>
      <c r="F14" s="12"/>
    </row>
    <row r="15" spans="3:6" ht="12.75">
      <c r="C15" s="16"/>
      <c r="D15" s="16"/>
      <c r="E15" s="16"/>
      <c r="F15" s="12"/>
    </row>
    <row r="16" spans="3:6" ht="12.75">
      <c r="C16" s="6"/>
      <c r="D16" s="6"/>
      <c r="E16" s="10"/>
      <c r="F16" s="12"/>
    </row>
    <row r="17" spans="3:6" ht="12.75">
      <c r="C17" s="16"/>
      <c r="D17" s="16"/>
      <c r="E17" s="16"/>
      <c r="F17" s="12"/>
    </row>
    <row r="18" spans="3:6" ht="12.75">
      <c r="C18" s="16"/>
      <c r="D18" s="16"/>
      <c r="E18" s="20"/>
      <c r="F18" s="12"/>
    </row>
    <row r="20" spans="3:6" ht="12.75">
      <c r="C20" s="9" t="s">
        <v>3</v>
      </c>
      <c r="F20" s="22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48"/>
  <sheetViews>
    <sheetView zoomScalePageLayoutView="0" workbookViewId="0" topLeftCell="A5">
      <selection activeCell="F26" sqref="F26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48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54</v>
      </c>
      <c r="D7" s="6"/>
      <c r="E7" s="7" t="s">
        <v>55</v>
      </c>
      <c r="F7" s="8">
        <f>+F8+F9+F10+F11+F12</f>
        <v>197166.66</v>
      </c>
    </row>
    <row r="8" spans="3:6" ht="12.75">
      <c r="C8" s="15"/>
      <c r="D8" s="16"/>
      <c r="E8" s="24" t="s">
        <v>49</v>
      </c>
      <c r="F8" s="25">
        <v>36540</v>
      </c>
    </row>
    <row r="9" spans="3:6" ht="12.75">
      <c r="C9" s="15"/>
      <c r="D9" s="16"/>
      <c r="E9" s="24" t="s">
        <v>50</v>
      </c>
      <c r="F9" s="25">
        <f>13200+13200+26400</f>
        <v>52800</v>
      </c>
    </row>
    <row r="10" spans="3:6" ht="12.75">
      <c r="C10" s="5"/>
      <c r="D10" s="16"/>
      <c r="E10" s="24" t="s">
        <v>51</v>
      </c>
      <c r="F10" s="25">
        <f>26854.8+7098</f>
        <v>33952.8</v>
      </c>
    </row>
    <row r="11" spans="3:6" ht="12.75">
      <c r="C11" s="16"/>
      <c r="D11" s="16"/>
      <c r="E11" s="24" t="s">
        <v>52</v>
      </c>
      <c r="F11" s="25">
        <f>21840+37674+27360-24290.14</f>
        <v>62583.86</v>
      </c>
    </row>
    <row r="12" spans="3:6" ht="12.75">
      <c r="C12" s="16"/>
      <c r="D12" s="16"/>
      <c r="E12" s="24" t="s">
        <v>53</v>
      </c>
      <c r="F12" s="25">
        <v>11290</v>
      </c>
    </row>
    <row r="13" spans="3:6" ht="12.75">
      <c r="C13" s="16"/>
      <c r="D13" s="16"/>
      <c r="E13" s="24"/>
      <c r="F13" s="25"/>
    </row>
    <row r="14" spans="3:6" ht="12.75">
      <c r="C14" s="16" t="s">
        <v>6</v>
      </c>
      <c r="D14" s="16"/>
      <c r="E14" s="28" t="s">
        <v>8</v>
      </c>
      <c r="F14" s="25"/>
    </row>
    <row r="15" spans="3:6" ht="12.75">
      <c r="C15" s="5"/>
      <c r="D15" s="6"/>
      <c r="E15" s="24" t="s">
        <v>52</v>
      </c>
      <c r="F15" s="8">
        <v>26290.14</v>
      </c>
    </row>
    <row r="16" spans="3:6" ht="12.75">
      <c r="C16" s="15"/>
      <c r="D16" s="16"/>
      <c r="E16" s="14"/>
      <c r="F16" s="11"/>
    </row>
    <row r="17" spans="3:6" ht="12.75">
      <c r="C17" s="15"/>
      <c r="D17" s="16"/>
      <c r="E17" s="14"/>
      <c r="F17" s="11"/>
    </row>
    <row r="18" spans="3:6" ht="12.75">
      <c r="C18" s="5"/>
      <c r="D18" s="16"/>
      <c r="E18" s="21"/>
      <c r="F18" s="11"/>
    </row>
    <row r="19" spans="3:6" ht="12.75">
      <c r="C19" s="16"/>
      <c r="D19" s="16"/>
      <c r="E19" s="23"/>
      <c r="F19" s="18"/>
    </row>
    <row r="20" spans="3:6" ht="12.75">
      <c r="C20" s="16"/>
      <c r="D20" s="16"/>
      <c r="E20" s="14"/>
      <c r="F20" s="12"/>
    </row>
    <row r="21" spans="3:6" ht="12.75">
      <c r="C21" s="16"/>
      <c r="D21" s="16"/>
      <c r="E21" s="14"/>
      <c r="F21" s="12"/>
    </row>
    <row r="22" spans="3:6" ht="12.75">
      <c r="C22" s="16"/>
      <c r="D22" s="16"/>
      <c r="E22" s="10"/>
      <c r="F22" s="12"/>
    </row>
    <row r="23" spans="3:8" ht="12.75">
      <c r="C23" s="16"/>
      <c r="D23" s="16"/>
      <c r="E23" s="14"/>
      <c r="F23" s="12"/>
      <c r="H23" s="17"/>
    </row>
    <row r="25" spans="3:6" ht="12.75">
      <c r="C25" s="9" t="s">
        <v>3</v>
      </c>
      <c r="F25" s="22">
        <v>222770.29</v>
      </c>
    </row>
    <row r="35" spans="3:6" ht="12.75">
      <c r="C35" s="26"/>
      <c r="D35" s="26"/>
      <c r="E35" s="26"/>
      <c r="F35" s="26"/>
    </row>
    <row r="36" spans="3:6" ht="12.75">
      <c r="C36" s="26"/>
      <c r="D36" s="26"/>
      <c r="E36" s="26"/>
      <c r="F36" s="26"/>
    </row>
    <row r="37" spans="3:6" ht="12.75">
      <c r="C37" s="26"/>
      <c r="D37" s="26"/>
      <c r="E37" s="26"/>
      <c r="F37" s="27"/>
    </row>
    <row r="38" spans="3:6" ht="12.75">
      <c r="C38" s="26"/>
      <c r="D38" s="26"/>
      <c r="E38" s="26"/>
      <c r="F38" s="27"/>
    </row>
    <row r="39" spans="3:6" ht="12.75">
      <c r="C39" s="26"/>
      <c r="D39" s="26"/>
      <c r="E39" s="26"/>
      <c r="F39" s="27"/>
    </row>
    <row r="40" spans="3:6" ht="12.75">
      <c r="C40" s="26"/>
      <c r="D40" s="26"/>
      <c r="E40" s="26"/>
      <c r="F40" s="27"/>
    </row>
    <row r="41" spans="3:6" ht="12.75">
      <c r="C41" s="26"/>
      <c r="D41" s="26"/>
      <c r="E41" s="26"/>
      <c r="F41" s="27"/>
    </row>
    <row r="42" spans="3:6" ht="12.75">
      <c r="C42" s="26"/>
      <c r="D42" s="26"/>
      <c r="E42" s="26"/>
      <c r="F42" s="27"/>
    </row>
    <row r="43" spans="3:6" ht="12.75">
      <c r="C43" s="26"/>
      <c r="D43" s="26"/>
      <c r="E43" s="26"/>
      <c r="F43" s="27"/>
    </row>
    <row r="44" spans="3:6" ht="12.75">
      <c r="C44" s="26"/>
      <c r="D44" s="26"/>
      <c r="E44" s="26"/>
      <c r="F44" s="27"/>
    </row>
    <row r="45" spans="3:6" ht="12.75">
      <c r="C45" s="26"/>
      <c r="D45" s="26"/>
      <c r="E45" s="26"/>
      <c r="F45" s="27"/>
    </row>
    <row r="46" spans="3:6" ht="12.75">
      <c r="C46" s="26"/>
      <c r="D46" s="26"/>
      <c r="E46" s="26"/>
      <c r="F46" s="27"/>
    </row>
    <row r="47" spans="3:6" ht="12.75">
      <c r="C47" s="26"/>
      <c r="D47" s="26"/>
      <c r="E47" s="26"/>
      <c r="F47" s="26"/>
    </row>
    <row r="48" spans="3:6" ht="12.75">
      <c r="C48" s="26"/>
      <c r="D48" s="26"/>
      <c r="E48" s="26"/>
      <c r="F48" s="26"/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47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356962.42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B33" sqref="B33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46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156545.76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2">
      <selection activeCell="C7" sqref="C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45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460439.74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44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26149.19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43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8"/>
    </row>
    <row r="8" spans="3:6" ht="12.75">
      <c r="C8" s="15"/>
      <c r="D8" s="16"/>
      <c r="E8" s="14"/>
      <c r="F8" s="11"/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68805.29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41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6</v>
      </c>
      <c r="D7" s="6"/>
      <c r="E7" s="7" t="s">
        <v>8</v>
      </c>
      <c r="F7" s="8"/>
    </row>
    <row r="8" spans="3:6" ht="12.75">
      <c r="C8" s="15"/>
      <c r="D8" s="16"/>
      <c r="E8" s="14" t="s">
        <v>42</v>
      </c>
      <c r="F8" s="11">
        <f>29900+37950+800</f>
        <v>68650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58684.89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H28"/>
  <sheetViews>
    <sheetView zoomScalePageLayoutView="0" workbookViewId="0" topLeftCell="A1">
      <selection activeCell="I45" sqref="I45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9" t="s">
        <v>39</v>
      </c>
      <c r="D5" s="30"/>
      <c r="E5" s="29"/>
      <c r="F5" s="29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4</v>
      </c>
      <c r="D7" s="6"/>
      <c r="E7" s="7" t="s">
        <v>5</v>
      </c>
      <c r="F7" s="8">
        <f>+F8+F9+F10+F11+F12+F13+F14+F15+F16</f>
        <v>57600</v>
      </c>
    </row>
    <row r="8" spans="3:6" ht="12.75">
      <c r="C8" s="15"/>
      <c r="D8" s="16"/>
      <c r="E8" s="14" t="s">
        <v>38</v>
      </c>
      <c r="F8" s="11">
        <f>48600+9000</f>
        <v>57600</v>
      </c>
    </row>
    <row r="9" spans="3:6" ht="12.75">
      <c r="C9" s="15"/>
      <c r="D9" s="16"/>
      <c r="E9" s="14"/>
      <c r="F9" s="11"/>
    </row>
    <row r="10" spans="3:6" ht="12.75">
      <c r="C10" s="5"/>
      <c r="D10" s="16"/>
      <c r="E10" s="21"/>
      <c r="F10" s="11"/>
    </row>
    <row r="11" spans="3:6" ht="12.75">
      <c r="C11" s="16"/>
      <c r="D11" s="16"/>
      <c r="E11" s="10"/>
      <c r="F11" s="11"/>
    </row>
    <row r="12" spans="3:6" ht="12.75">
      <c r="C12" s="16"/>
      <c r="D12" s="16"/>
      <c r="E12" s="14"/>
      <c r="F12" s="12"/>
    </row>
    <row r="13" spans="3:6" ht="12.75">
      <c r="C13" s="16"/>
      <c r="D13" s="16"/>
      <c r="E13" s="14"/>
      <c r="F13" s="11"/>
    </row>
    <row r="14" spans="3:6" ht="12.75">
      <c r="C14" s="16"/>
      <c r="D14" s="16"/>
      <c r="E14" s="16"/>
      <c r="F14" s="12"/>
    </row>
    <row r="15" spans="3:6" ht="12.75">
      <c r="C15" s="16"/>
      <c r="D15" s="16"/>
      <c r="E15" s="16"/>
      <c r="F15" s="12"/>
    </row>
    <row r="16" spans="3:6" ht="12.75">
      <c r="C16" s="16"/>
      <c r="D16" s="16"/>
      <c r="E16" s="20"/>
      <c r="F16" s="12"/>
    </row>
    <row r="17" spans="3:6" ht="12.75">
      <c r="C17" s="16"/>
      <c r="D17" s="16"/>
      <c r="E17" s="20"/>
      <c r="F17" s="12"/>
    </row>
    <row r="18" spans="3:6" ht="12.75">
      <c r="C18" s="5"/>
      <c r="D18" s="6"/>
      <c r="E18" s="7"/>
      <c r="F18" s="8"/>
    </row>
    <row r="19" spans="3:6" ht="12.75">
      <c r="C19" s="15"/>
      <c r="D19" s="16"/>
      <c r="E19" s="14"/>
      <c r="F19" s="11"/>
    </row>
    <row r="20" spans="3:6" ht="12.75">
      <c r="C20" s="15"/>
      <c r="D20" s="16"/>
      <c r="E20" s="14"/>
      <c r="F20" s="11"/>
    </row>
    <row r="21" spans="3:6" ht="12.75">
      <c r="C21" s="5"/>
      <c r="D21" s="16"/>
      <c r="E21" s="21"/>
      <c r="F21" s="11"/>
    </row>
    <row r="22" spans="3:6" ht="12.75">
      <c r="C22" s="16"/>
      <c r="D22" s="16"/>
      <c r="E22" s="23"/>
      <c r="F22" s="18"/>
    </row>
    <row r="23" spans="3:6" ht="12.75">
      <c r="C23" s="16"/>
      <c r="D23" s="16"/>
      <c r="E23" s="14"/>
      <c r="F23" s="12"/>
    </row>
    <row r="24" spans="3:6" ht="12.75">
      <c r="C24" s="16"/>
      <c r="D24" s="16"/>
      <c r="E24" s="14"/>
      <c r="F24" s="12"/>
    </row>
    <row r="25" spans="3:6" ht="12.75">
      <c r="C25" s="16"/>
      <c r="D25" s="16"/>
      <c r="E25" s="10"/>
      <c r="F25" s="12"/>
    </row>
    <row r="26" spans="3:8" ht="12.75">
      <c r="C26" s="16"/>
      <c r="D26" s="16"/>
      <c r="E26" s="14"/>
      <c r="F26" s="12"/>
      <c r="H26" s="17"/>
    </row>
    <row r="28" spans="3:6" ht="12.75">
      <c r="C28" s="9" t="s">
        <v>3</v>
      </c>
      <c r="F28" s="22">
        <v>118884.89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2019-11-13T09:26:50Z</dcterms:modified>
  <cp:category/>
  <cp:version/>
  <cp:contentType/>
  <cp:contentStatus/>
</cp:coreProperties>
</file>